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3.xml" ContentType="application/vnd.openxmlformats-officedocument.spreadsheetml.comment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omments4.xml" ContentType="application/vnd.openxmlformats-officedocument.spreadsheetml.comments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omments5.xml" ContentType="application/vnd.openxmlformats-officedocument.spreadsheetml.comments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omments6.xml" ContentType="application/vnd.openxmlformats-officedocument.spreadsheetml.comments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omments7.xml" ContentType="application/vnd.openxmlformats-officedocument.spreadsheetml.comments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omments8.xml" ContentType="application/vnd.openxmlformats-officedocument.spreadsheetml.comments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omments9.xml" ContentType="application/vnd.openxmlformats-officedocument.spreadsheetml.comments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omments10.xml" ContentType="application/vnd.openxmlformats-officedocument.spreadsheetml.comments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comments11.xml" ContentType="application/vnd.openxmlformats-officedocument.spreadsheetml.comments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omments12.xml" ContentType="application/vnd.openxmlformats-officedocument.spreadsheetml.comments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TobyFaber 1/Desktop/SLC 2/"/>
    </mc:Choice>
  </mc:AlternateContent>
  <xr:revisionPtr revIDLastSave="0" documentId="8_{2FE6AE91-9CA4-5F4E-8228-6297A25E6DA2}" xr6:coauthVersionLast="47" xr6:coauthVersionMax="47" xr10:uidLastSave="{00000000-0000-0000-0000-000000000000}"/>
  <bookViews>
    <workbookView xWindow="1900" yWindow="500" windowWidth="35400" windowHeight="22540" tabRatio="692" xr2:uid="{00000000-000D-0000-FFFF-FFFF00000000}"/>
  </bookViews>
  <sheets>
    <sheet name="January" sheetId="10" r:id="rId1"/>
    <sheet name="February" sheetId="12" r:id="rId2"/>
    <sheet name="March " sheetId="13" r:id="rId3"/>
    <sheet name="April " sheetId="7" r:id="rId4"/>
    <sheet name="May " sheetId="14" r:id="rId5"/>
    <sheet name="June " sheetId="15" r:id="rId6"/>
    <sheet name="July " sheetId="16" r:id="rId7"/>
    <sheet name="August " sheetId="17" r:id="rId8"/>
    <sheet name="September " sheetId="18" r:id="rId9"/>
    <sheet name="October " sheetId="19" r:id="rId10"/>
    <sheet name="November " sheetId="20" r:id="rId11"/>
    <sheet name="December" sheetId="21" r:id="rId12"/>
    <sheet name="Lookup Lists" sheetId="2" r:id="rId13"/>
  </sheets>
  <definedNames>
    <definedName name="ClientList" localSheetId="7">ClientLookup[Event type Lookup]</definedName>
    <definedName name="ClientList" localSheetId="11">ClientLookup[Event type Lookup]</definedName>
    <definedName name="ClientList" localSheetId="1">ClientLookup[Event type Lookup]</definedName>
    <definedName name="ClientList" localSheetId="0">ClientLookup[Event type Lookup]</definedName>
    <definedName name="ClientList" localSheetId="6">ClientLookup[Event type Lookup]</definedName>
    <definedName name="ClientList" localSheetId="5">ClientLookup[Event type Lookup]</definedName>
    <definedName name="ClientList" localSheetId="2">ClientLookup[Event type Lookup]</definedName>
    <definedName name="ClientList" localSheetId="4">ClientLookup[Event type Lookup]</definedName>
    <definedName name="ClientList" localSheetId="10">ClientLookup[Event type Lookup]</definedName>
    <definedName name="ClientList" localSheetId="9">ClientLookup[Event type Lookup]</definedName>
    <definedName name="ClientList" localSheetId="8">ClientLookup[Event type Lookup]</definedName>
    <definedName name="ClientList">ClientLookup[Event type Lookup]</definedName>
    <definedName name="HourlyRate" localSheetId="3">'April '!$F$6</definedName>
    <definedName name="HourlyRate" localSheetId="7">'August '!$F$6</definedName>
    <definedName name="HourlyRate" localSheetId="11">December!$F$6</definedName>
    <definedName name="HourlyRate" localSheetId="1">February!$F$6</definedName>
    <definedName name="HourlyRate" localSheetId="0">January!$F$6</definedName>
    <definedName name="HourlyRate" localSheetId="6">'July '!$F$6</definedName>
    <definedName name="HourlyRate" localSheetId="5">'June '!$F$6</definedName>
    <definedName name="HourlyRate" localSheetId="2">'March '!$F$6</definedName>
    <definedName name="HourlyRate" localSheetId="4">'May '!$F$6</definedName>
    <definedName name="HourlyRate" localSheetId="10">'November '!$F$6</definedName>
    <definedName name="HourlyRate" localSheetId="9">'October '!$F$6</definedName>
    <definedName name="HourlyRate" localSheetId="8">'September '!$F$6</definedName>
    <definedName name="MinHours" localSheetId="3">'April '!$F$7</definedName>
    <definedName name="MinHours" localSheetId="7">'August '!$F$7</definedName>
    <definedName name="MinHours" localSheetId="11">December!$F$7</definedName>
    <definedName name="MinHours" localSheetId="1">February!$F$7</definedName>
    <definedName name="MinHours" localSheetId="0">January!$F$7</definedName>
    <definedName name="MinHours" localSheetId="6">'July '!$F$7</definedName>
    <definedName name="MinHours" localSheetId="5">'June '!$F$7</definedName>
    <definedName name="MinHours" localSheetId="2">'March '!$F$7</definedName>
    <definedName name="MinHours" localSheetId="4">'May '!$F$7</definedName>
    <definedName name="MinHours" localSheetId="10">'November '!$F$7</definedName>
    <definedName name="MinHours" localSheetId="9">'October '!$F$7</definedName>
    <definedName name="MinHours" localSheetId="8">'September '!$F$7</definedName>
    <definedName name="PeriodStart" localSheetId="3">'April '!$F$5</definedName>
    <definedName name="PeriodStart" localSheetId="7">'August '!$F$5</definedName>
    <definedName name="PeriodStart" localSheetId="11">December!$F$5</definedName>
    <definedName name="PeriodStart" localSheetId="1">February!$F$5</definedName>
    <definedName name="PeriodStart" localSheetId="0">January!$F$5</definedName>
    <definedName name="PeriodStart" localSheetId="6">'July '!$F$5</definedName>
    <definedName name="PeriodStart" localSheetId="5">'June '!$F$5</definedName>
    <definedName name="PeriodStart" localSheetId="2">'March '!$F$5</definedName>
    <definedName name="PeriodStart" localSheetId="4">'May '!$F$5</definedName>
    <definedName name="PeriodStart" localSheetId="10">'November '!$F$5</definedName>
    <definedName name="PeriodStart" localSheetId="9">'October '!$F$5</definedName>
    <definedName name="PeriodStart" localSheetId="8">'September '!$F$5</definedName>
    <definedName name="ProjectList" localSheetId="7">ProjectLookup[Task Lookup]</definedName>
    <definedName name="ProjectList" localSheetId="11">ProjectLookup[Task Lookup]</definedName>
    <definedName name="ProjectList" localSheetId="1">ProjectLookup[Task Lookup]</definedName>
    <definedName name="ProjectList" localSheetId="0">ProjectLookup[Task Lookup]</definedName>
    <definedName name="ProjectList" localSheetId="6">ProjectLookup[Task Lookup]</definedName>
    <definedName name="ProjectList" localSheetId="5">ProjectLookup[Task Lookup]</definedName>
    <definedName name="ProjectList" localSheetId="2">ProjectLookup[Task Lookup]</definedName>
    <definedName name="ProjectList" localSheetId="4">ProjectLookup[Task Lookup]</definedName>
    <definedName name="ProjectList" localSheetId="10">ProjectLookup[Task Lookup]</definedName>
    <definedName name="ProjectList" localSheetId="9">ProjectLookup[Task Lookup]</definedName>
    <definedName name="ProjectList" localSheetId="8">ProjectLookup[Task Lookup]</definedName>
    <definedName name="ProjectList">ProjectLookup[Task Lookup]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21" l="1"/>
  <c r="C40" i="21"/>
  <c r="B40" i="21"/>
  <c r="C39" i="21"/>
  <c r="B39" i="21" s="1"/>
  <c r="C38" i="21"/>
  <c r="B38" i="21"/>
  <c r="C37" i="21"/>
  <c r="B37" i="21" s="1"/>
  <c r="C36" i="21"/>
  <c r="B36" i="21" s="1"/>
  <c r="C35" i="21"/>
  <c r="B35" i="21" s="1"/>
  <c r="C34" i="21"/>
  <c r="B34" i="21"/>
  <c r="C33" i="21"/>
  <c r="B33" i="21" s="1"/>
  <c r="C32" i="21"/>
  <c r="B32" i="21"/>
  <c r="C31" i="21"/>
  <c r="B31" i="21" s="1"/>
  <c r="C30" i="21"/>
  <c r="B30" i="21"/>
  <c r="C29" i="21"/>
  <c r="B29" i="21" s="1"/>
  <c r="C28" i="21"/>
  <c r="B28" i="21" s="1"/>
  <c r="C27" i="21"/>
  <c r="B27" i="21" s="1"/>
  <c r="C26" i="21"/>
  <c r="B26" i="21"/>
  <c r="C25" i="21"/>
  <c r="B25" i="21" s="1"/>
  <c r="C24" i="21"/>
  <c r="B24" i="21"/>
  <c r="C23" i="21"/>
  <c r="B23" i="21" s="1"/>
  <c r="C22" i="21"/>
  <c r="B22" i="21"/>
  <c r="C21" i="21"/>
  <c r="B21" i="21" s="1"/>
  <c r="C20" i="21"/>
  <c r="B20" i="21" s="1"/>
  <c r="C19" i="21"/>
  <c r="B19" i="21" s="1"/>
  <c r="C18" i="21"/>
  <c r="B18" i="21"/>
  <c r="C17" i="21"/>
  <c r="B17" i="21" s="1"/>
  <c r="C16" i="21"/>
  <c r="B16" i="21"/>
  <c r="C15" i="21"/>
  <c r="B15" i="21" s="1"/>
  <c r="C14" i="21"/>
  <c r="B14" i="21"/>
  <c r="C13" i="21"/>
  <c r="B13" i="21" s="1"/>
  <c r="C12" i="21"/>
  <c r="B12" i="21" s="1"/>
  <c r="C11" i="21"/>
  <c r="B11" i="21" s="1"/>
  <c r="F41" i="20"/>
  <c r="C40" i="20"/>
  <c r="B40" i="20" s="1"/>
  <c r="C39" i="20"/>
  <c r="B39" i="20"/>
  <c r="C38" i="20"/>
  <c r="B38" i="20" s="1"/>
  <c r="C37" i="20"/>
  <c r="B37" i="20" s="1"/>
  <c r="C36" i="20"/>
  <c r="B36" i="20" s="1"/>
  <c r="C35" i="20"/>
  <c r="B35" i="20" s="1"/>
  <c r="C34" i="20"/>
  <c r="B34" i="20" s="1"/>
  <c r="C33" i="20"/>
  <c r="B33" i="20"/>
  <c r="C32" i="20"/>
  <c r="B32" i="20" s="1"/>
  <c r="C31" i="20"/>
  <c r="B31" i="20"/>
  <c r="C30" i="20"/>
  <c r="B30" i="20" s="1"/>
  <c r="C29" i="20"/>
  <c r="B29" i="20" s="1"/>
  <c r="C28" i="20"/>
  <c r="B28" i="20" s="1"/>
  <c r="C27" i="20"/>
  <c r="B27" i="20" s="1"/>
  <c r="C26" i="20"/>
  <c r="B26" i="20" s="1"/>
  <c r="C25" i="20"/>
  <c r="B25" i="20"/>
  <c r="C24" i="20"/>
  <c r="B24" i="20" s="1"/>
  <c r="C23" i="20"/>
  <c r="B23" i="20"/>
  <c r="C22" i="20"/>
  <c r="B22" i="20" s="1"/>
  <c r="C21" i="20"/>
  <c r="B21" i="20" s="1"/>
  <c r="C20" i="20"/>
  <c r="B20" i="20" s="1"/>
  <c r="C19" i="20"/>
  <c r="B19" i="20" s="1"/>
  <c r="C18" i="20"/>
  <c r="B18" i="20" s="1"/>
  <c r="C17" i="20"/>
  <c r="B17" i="20"/>
  <c r="C16" i="20"/>
  <c r="B16" i="20" s="1"/>
  <c r="C15" i="20"/>
  <c r="B15" i="20"/>
  <c r="C14" i="20"/>
  <c r="B14" i="20" s="1"/>
  <c r="C13" i="20"/>
  <c r="B13" i="20" s="1"/>
  <c r="C12" i="20"/>
  <c r="B12" i="20" s="1"/>
  <c r="C11" i="20"/>
  <c r="B11" i="20" s="1"/>
  <c r="F41" i="19"/>
  <c r="C40" i="19"/>
  <c r="B40" i="19" s="1"/>
  <c r="C39" i="19"/>
  <c r="B39" i="19" s="1"/>
  <c r="C38" i="19"/>
  <c r="B38" i="19" s="1"/>
  <c r="C37" i="19"/>
  <c r="B37" i="19" s="1"/>
  <c r="C36" i="19"/>
  <c r="B36" i="19" s="1"/>
  <c r="C35" i="19"/>
  <c r="B35" i="19"/>
  <c r="C34" i="19"/>
  <c r="B34" i="19" s="1"/>
  <c r="C33" i="19"/>
  <c r="B33" i="19" s="1"/>
  <c r="C32" i="19"/>
  <c r="B32" i="19" s="1"/>
  <c r="C31" i="19"/>
  <c r="B31" i="19"/>
  <c r="C30" i="19"/>
  <c r="B30" i="19" s="1"/>
  <c r="C29" i="19"/>
  <c r="B29" i="19"/>
  <c r="C28" i="19"/>
  <c r="B28" i="19" s="1"/>
  <c r="C27" i="19"/>
  <c r="B27" i="19"/>
  <c r="C26" i="19"/>
  <c r="B26" i="19" s="1"/>
  <c r="C25" i="19"/>
  <c r="B25" i="19" s="1"/>
  <c r="C24" i="19"/>
  <c r="B24" i="19" s="1"/>
  <c r="C23" i="19"/>
  <c r="B23" i="19" s="1"/>
  <c r="C22" i="19"/>
  <c r="B22" i="19" s="1"/>
  <c r="C21" i="19"/>
  <c r="B21" i="19"/>
  <c r="C20" i="19"/>
  <c r="B20" i="19" s="1"/>
  <c r="C19" i="19"/>
  <c r="B19" i="19"/>
  <c r="C18" i="19"/>
  <c r="B18" i="19" s="1"/>
  <c r="C17" i="19"/>
  <c r="B17" i="19" s="1"/>
  <c r="C16" i="19"/>
  <c r="B16" i="19" s="1"/>
  <c r="C15" i="19"/>
  <c r="B15" i="19" s="1"/>
  <c r="C14" i="19"/>
  <c r="B14" i="19" s="1"/>
  <c r="C13" i="19"/>
  <c r="B13" i="19"/>
  <c r="C12" i="19"/>
  <c r="B12" i="19" s="1"/>
  <c r="C11" i="19"/>
  <c r="B11" i="19"/>
  <c r="F41" i="18"/>
  <c r="C40" i="18"/>
  <c r="B40" i="18" s="1"/>
  <c r="C39" i="18"/>
  <c r="B39" i="18" s="1"/>
  <c r="C38" i="18"/>
  <c r="B38" i="18"/>
  <c r="C37" i="18"/>
  <c r="B37" i="18" s="1"/>
  <c r="C36" i="18"/>
  <c r="B36" i="18" s="1"/>
  <c r="C35" i="18"/>
  <c r="B35" i="18" s="1"/>
  <c r="C34" i="18"/>
  <c r="B34" i="18"/>
  <c r="C33" i="18"/>
  <c r="B33" i="18" s="1"/>
  <c r="C32" i="18"/>
  <c r="B32" i="18" s="1"/>
  <c r="C31" i="18"/>
  <c r="B31" i="18" s="1"/>
  <c r="C30" i="18"/>
  <c r="B30" i="18"/>
  <c r="C29" i="18"/>
  <c r="B29" i="18" s="1"/>
  <c r="C28" i="18"/>
  <c r="B28" i="18" s="1"/>
  <c r="C27" i="18"/>
  <c r="B27" i="18" s="1"/>
  <c r="C26" i="18"/>
  <c r="B26" i="18"/>
  <c r="C25" i="18"/>
  <c r="B25" i="18" s="1"/>
  <c r="C24" i="18"/>
  <c r="B24" i="18" s="1"/>
  <c r="C23" i="18"/>
  <c r="B23" i="18" s="1"/>
  <c r="C22" i="18"/>
  <c r="B22" i="18"/>
  <c r="C21" i="18"/>
  <c r="B21" i="18" s="1"/>
  <c r="C20" i="18"/>
  <c r="B20" i="18" s="1"/>
  <c r="C19" i="18"/>
  <c r="B19" i="18" s="1"/>
  <c r="C18" i="18"/>
  <c r="B18" i="18"/>
  <c r="C17" i="18"/>
  <c r="B17" i="18" s="1"/>
  <c r="C16" i="18"/>
  <c r="B16" i="18" s="1"/>
  <c r="C15" i="18"/>
  <c r="B15" i="18" s="1"/>
  <c r="C14" i="18"/>
  <c r="B14" i="18"/>
  <c r="C13" i="18"/>
  <c r="B13" i="18" s="1"/>
  <c r="C12" i="18"/>
  <c r="B12" i="18" s="1"/>
  <c r="C11" i="18"/>
  <c r="B11" i="18" s="1"/>
  <c r="F41" i="17"/>
  <c r="C40" i="17"/>
  <c r="B40" i="17"/>
  <c r="C39" i="17"/>
  <c r="B39" i="17" s="1"/>
  <c r="C38" i="17"/>
  <c r="B38" i="17"/>
  <c r="C37" i="17"/>
  <c r="B37" i="17" s="1"/>
  <c r="C36" i="17"/>
  <c r="B36" i="17" s="1"/>
  <c r="C35" i="17"/>
  <c r="B35" i="17" s="1"/>
  <c r="C34" i="17"/>
  <c r="B34" i="17" s="1"/>
  <c r="C33" i="17"/>
  <c r="B33" i="17" s="1"/>
  <c r="C32" i="17"/>
  <c r="B32" i="17"/>
  <c r="C31" i="17"/>
  <c r="B31" i="17" s="1"/>
  <c r="C30" i="17"/>
  <c r="B30" i="17"/>
  <c r="C29" i="17"/>
  <c r="B29" i="17" s="1"/>
  <c r="C28" i="17"/>
  <c r="B28" i="17" s="1"/>
  <c r="C27" i="17"/>
  <c r="B27" i="17" s="1"/>
  <c r="C26" i="17"/>
  <c r="B26" i="17" s="1"/>
  <c r="C25" i="17"/>
  <c r="B25" i="17" s="1"/>
  <c r="C24" i="17"/>
  <c r="B24" i="17"/>
  <c r="C23" i="17"/>
  <c r="B23" i="17" s="1"/>
  <c r="C22" i="17"/>
  <c r="B22" i="17"/>
  <c r="C21" i="17"/>
  <c r="B21" i="17" s="1"/>
  <c r="C20" i="17"/>
  <c r="B20" i="17" s="1"/>
  <c r="C19" i="17"/>
  <c r="B19" i="17" s="1"/>
  <c r="C18" i="17"/>
  <c r="B18" i="17" s="1"/>
  <c r="C17" i="17"/>
  <c r="B17" i="17" s="1"/>
  <c r="C16" i="17"/>
  <c r="B16" i="17"/>
  <c r="C15" i="17"/>
  <c r="B15" i="17" s="1"/>
  <c r="C14" i="17"/>
  <c r="B14" i="17"/>
  <c r="C13" i="17"/>
  <c r="B13" i="17" s="1"/>
  <c r="C12" i="17"/>
  <c r="B12" i="17" s="1"/>
  <c r="C11" i="17"/>
  <c r="B11" i="17" s="1"/>
  <c r="F41" i="16"/>
  <c r="C40" i="16"/>
  <c r="B40" i="16" s="1"/>
  <c r="C39" i="16"/>
  <c r="B39" i="16"/>
  <c r="C38" i="16"/>
  <c r="B38" i="16" s="1"/>
  <c r="C37" i="16"/>
  <c r="B37" i="16" s="1"/>
  <c r="C36" i="16"/>
  <c r="B36" i="16" s="1"/>
  <c r="C35" i="16"/>
  <c r="B35" i="16"/>
  <c r="C34" i="16"/>
  <c r="B34" i="16" s="1"/>
  <c r="C33" i="16"/>
  <c r="B33" i="16"/>
  <c r="C32" i="16"/>
  <c r="B32" i="16" s="1"/>
  <c r="C31" i="16"/>
  <c r="B31" i="16"/>
  <c r="C30" i="16"/>
  <c r="B30" i="16" s="1"/>
  <c r="C29" i="16"/>
  <c r="B29" i="16" s="1"/>
  <c r="C28" i="16"/>
  <c r="B28" i="16" s="1"/>
  <c r="C27" i="16"/>
  <c r="B27" i="16"/>
  <c r="C26" i="16"/>
  <c r="B26" i="16" s="1"/>
  <c r="C25" i="16"/>
  <c r="B25" i="16"/>
  <c r="C24" i="16"/>
  <c r="B24" i="16" s="1"/>
  <c r="C23" i="16"/>
  <c r="B23" i="16"/>
  <c r="C22" i="16"/>
  <c r="B22" i="16" s="1"/>
  <c r="C21" i="16"/>
  <c r="B21" i="16" s="1"/>
  <c r="C20" i="16"/>
  <c r="B20" i="16" s="1"/>
  <c r="C19" i="16"/>
  <c r="B19" i="16"/>
  <c r="C18" i="16"/>
  <c r="B18" i="16" s="1"/>
  <c r="C17" i="16"/>
  <c r="B17" i="16"/>
  <c r="C16" i="16"/>
  <c r="B16" i="16" s="1"/>
  <c r="C15" i="16"/>
  <c r="B15" i="16"/>
  <c r="C14" i="16"/>
  <c r="B14" i="16" s="1"/>
  <c r="C13" i="16"/>
  <c r="B13" i="16" s="1"/>
  <c r="C12" i="16"/>
  <c r="B12" i="16" s="1"/>
  <c r="C11" i="16"/>
  <c r="B11" i="16" s="1"/>
  <c r="F41" i="15"/>
  <c r="C40" i="15"/>
  <c r="B40" i="15" s="1"/>
  <c r="C39" i="15"/>
  <c r="B39" i="15"/>
  <c r="C38" i="15"/>
  <c r="B38" i="15" s="1"/>
  <c r="C37" i="15"/>
  <c r="B37" i="15" s="1"/>
  <c r="C36" i="15"/>
  <c r="B36" i="15" s="1"/>
  <c r="C35" i="15"/>
  <c r="B35" i="15" s="1"/>
  <c r="C34" i="15"/>
  <c r="B34" i="15" s="1"/>
  <c r="C33" i="15"/>
  <c r="B33" i="15" s="1"/>
  <c r="C32" i="15"/>
  <c r="B32" i="15" s="1"/>
  <c r="C31" i="15"/>
  <c r="B31" i="15"/>
  <c r="C30" i="15"/>
  <c r="B30" i="15" s="1"/>
  <c r="C29" i="15"/>
  <c r="B29" i="15" s="1"/>
  <c r="C28" i="15"/>
  <c r="B28" i="15" s="1"/>
  <c r="C27" i="15"/>
  <c r="B27" i="15" s="1"/>
  <c r="C26" i="15"/>
  <c r="B26" i="15" s="1"/>
  <c r="C25" i="15"/>
  <c r="B25" i="15" s="1"/>
  <c r="C24" i="15"/>
  <c r="B24" i="15" s="1"/>
  <c r="C23" i="15"/>
  <c r="B23" i="15" s="1"/>
  <c r="C22" i="15"/>
  <c r="B22" i="15" s="1"/>
  <c r="C21" i="15"/>
  <c r="B21" i="15" s="1"/>
  <c r="C20" i="15"/>
  <c r="B20" i="15" s="1"/>
  <c r="C19" i="15"/>
  <c r="B19" i="15"/>
  <c r="C18" i="15"/>
  <c r="B18" i="15" s="1"/>
  <c r="C17" i="15"/>
  <c r="B17" i="15" s="1"/>
  <c r="C16" i="15"/>
  <c r="B16" i="15" s="1"/>
  <c r="C15" i="15"/>
  <c r="B15" i="15" s="1"/>
  <c r="C14" i="15"/>
  <c r="B14" i="15" s="1"/>
  <c r="C13" i="15"/>
  <c r="B13" i="15" s="1"/>
  <c r="C12" i="15"/>
  <c r="B12" i="15" s="1"/>
  <c r="C11" i="15"/>
  <c r="B11" i="15" s="1"/>
  <c r="F41" i="14"/>
  <c r="C40" i="14"/>
  <c r="B40" i="14"/>
  <c r="C39" i="14"/>
  <c r="B39" i="14" s="1"/>
  <c r="C38" i="14"/>
  <c r="B38" i="14"/>
  <c r="C37" i="14"/>
  <c r="B37" i="14" s="1"/>
  <c r="C36" i="14"/>
  <c r="B36" i="14" s="1"/>
  <c r="C35" i="14"/>
  <c r="B35" i="14" s="1"/>
  <c r="C34" i="14"/>
  <c r="B34" i="14" s="1"/>
  <c r="C33" i="14"/>
  <c r="B33" i="14" s="1"/>
  <c r="C32" i="14"/>
  <c r="B32" i="14"/>
  <c r="C31" i="14"/>
  <c r="B31" i="14" s="1"/>
  <c r="C30" i="14"/>
  <c r="B30" i="14"/>
  <c r="C29" i="14"/>
  <c r="B29" i="14" s="1"/>
  <c r="C28" i="14"/>
  <c r="B28" i="14" s="1"/>
  <c r="C27" i="14"/>
  <c r="B27" i="14" s="1"/>
  <c r="C26" i="14"/>
  <c r="B26" i="14" s="1"/>
  <c r="C25" i="14"/>
  <c r="B25" i="14" s="1"/>
  <c r="C24" i="14"/>
  <c r="B24" i="14"/>
  <c r="C23" i="14"/>
  <c r="B23" i="14" s="1"/>
  <c r="C22" i="14"/>
  <c r="B22" i="14"/>
  <c r="C21" i="14"/>
  <c r="B21" i="14" s="1"/>
  <c r="C20" i="14"/>
  <c r="B20" i="14" s="1"/>
  <c r="C19" i="14"/>
  <c r="B19" i="14" s="1"/>
  <c r="C18" i="14"/>
  <c r="B18" i="14" s="1"/>
  <c r="C17" i="14"/>
  <c r="B17" i="14" s="1"/>
  <c r="C16" i="14"/>
  <c r="B16" i="14"/>
  <c r="C15" i="14"/>
  <c r="B15" i="14" s="1"/>
  <c r="C14" i="14"/>
  <c r="B14" i="14"/>
  <c r="C13" i="14"/>
  <c r="B13" i="14" s="1"/>
  <c r="C12" i="14"/>
  <c r="B12" i="14" s="1"/>
  <c r="C11" i="14"/>
  <c r="B11" i="14" s="1"/>
  <c r="F41" i="13"/>
  <c r="C40" i="13"/>
  <c r="B40" i="13" s="1"/>
  <c r="C39" i="13"/>
  <c r="B39" i="13" s="1"/>
  <c r="C38" i="13"/>
  <c r="B38" i="13"/>
  <c r="C37" i="13"/>
  <c r="B37" i="13" s="1"/>
  <c r="C36" i="13"/>
  <c r="B36" i="13" s="1"/>
  <c r="C35" i="13"/>
  <c r="B35" i="13" s="1"/>
  <c r="C34" i="13"/>
  <c r="B34" i="13" s="1"/>
  <c r="C33" i="13"/>
  <c r="B33" i="13" s="1"/>
  <c r="C32" i="13"/>
  <c r="B32" i="13" s="1"/>
  <c r="C31" i="13"/>
  <c r="B31" i="13" s="1"/>
  <c r="C30" i="13"/>
  <c r="B30" i="13"/>
  <c r="C29" i="13"/>
  <c r="B29" i="13" s="1"/>
  <c r="C28" i="13"/>
  <c r="B28" i="13" s="1"/>
  <c r="C27" i="13"/>
  <c r="B27" i="13" s="1"/>
  <c r="C26" i="13"/>
  <c r="B26" i="13" s="1"/>
  <c r="C25" i="13"/>
  <c r="B25" i="13" s="1"/>
  <c r="C24" i="13"/>
  <c r="B24" i="13" s="1"/>
  <c r="C23" i="13"/>
  <c r="B23" i="13" s="1"/>
  <c r="C22" i="13"/>
  <c r="B22" i="13" s="1"/>
  <c r="C21" i="13"/>
  <c r="B21" i="13" s="1"/>
  <c r="C20" i="13"/>
  <c r="B20" i="13" s="1"/>
  <c r="C19" i="13"/>
  <c r="B19" i="13" s="1"/>
  <c r="C18" i="13"/>
  <c r="B18" i="13" s="1"/>
  <c r="C17" i="13"/>
  <c r="B17" i="13"/>
  <c r="C16" i="13"/>
  <c r="B16" i="13" s="1"/>
  <c r="C15" i="13"/>
  <c r="B15" i="13" s="1"/>
  <c r="C14" i="13"/>
  <c r="B14" i="13" s="1"/>
  <c r="C13" i="13"/>
  <c r="B13" i="13" s="1"/>
  <c r="C12" i="13"/>
  <c r="B12" i="13" s="1"/>
  <c r="C11" i="13"/>
  <c r="B11" i="13" s="1"/>
  <c r="F41" i="12"/>
  <c r="C40" i="12"/>
  <c r="B40" i="12" s="1"/>
  <c r="C39" i="12"/>
  <c r="B39" i="12" s="1"/>
  <c r="C38" i="12"/>
  <c r="B38" i="12" s="1"/>
  <c r="C37" i="12"/>
  <c r="B37" i="12"/>
  <c r="C36" i="12"/>
  <c r="B36" i="12" s="1"/>
  <c r="C35" i="12"/>
  <c r="B35" i="12"/>
  <c r="C34" i="12"/>
  <c r="B34" i="12" s="1"/>
  <c r="C33" i="12"/>
  <c r="B33" i="12"/>
  <c r="C32" i="12"/>
  <c r="B32" i="12" s="1"/>
  <c r="C31" i="12"/>
  <c r="B31" i="12" s="1"/>
  <c r="C30" i="12"/>
  <c r="B30" i="12" s="1"/>
  <c r="C29" i="12"/>
  <c r="B29" i="12"/>
  <c r="C28" i="12"/>
  <c r="B28" i="12" s="1"/>
  <c r="C27" i="12"/>
  <c r="B27" i="12"/>
  <c r="C26" i="12"/>
  <c r="B26" i="12" s="1"/>
  <c r="C25" i="12"/>
  <c r="B25" i="12"/>
  <c r="C24" i="12"/>
  <c r="B24" i="12" s="1"/>
  <c r="C23" i="12"/>
  <c r="B23" i="12" s="1"/>
  <c r="C22" i="12"/>
  <c r="B22" i="12" s="1"/>
  <c r="C21" i="12"/>
  <c r="B21" i="12"/>
  <c r="C20" i="12"/>
  <c r="B20" i="12" s="1"/>
  <c r="C19" i="12"/>
  <c r="B19" i="12"/>
  <c r="C18" i="12"/>
  <c r="B18" i="12" s="1"/>
  <c r="C17" i="12"/>
  <c r="B17" i="12"/>
  <c r="C16" i="12"/>
  <c r="B16" i="12" s="1"/>
  <c r="C15" i="12"/>
  <c r="B15" i="12" s="1"/>
  <c r="C14" i="12"/>
  <c r="B14" i="12" s="1"/>
  <c r="C13" i="12"/>
  <c r="B13" i="12"/>
  <c r="C12" i="12"/>
  <c r="B12" i="12" s="1"/>
  <c r="C11" i="12"/>
  <c r="B11" i="12"/>
  <c r="F41" i="10"/>
  <c r="C40" i="10"/>
  <c r="B40" i="10" s="1"/>
  <c r="C39" i="10"/>
  <c r="B39" i="10" s="1"/>
  <c r="C38" i="10"/>
  <c r="B38" i="10" s="1"/>
  <c r="C37" i="10"/>
  <c r="B37" i="10" s="1"/>
  <c r="C36" i="10"/>
  <c r="B36" i="10" s="1"/>
  <c r="C35" i="10"/>
  <c r="B35" i="10"/>
  <c r="C34" i="10"/>
  <c r="B34" i="10" s="1"/>
  <c r="C33" i="10"/>
  <c r="B33" i="10" s="1"/>
  <c r="C32" i="10"/>
  <c r="B32" i="10" s="1"/>
  <c r="C31" i="10"/>
  <c r="B31" i="10" s="1"/>
  <c r="C30" i="10"/>
  <c r="B30" i="10" s="1"/>
  <c r="C29" i="10"/>
  <c r="B29" i="10" s="1"/>
  <c r="C28" i="10"/>
  <c r="B28" i="10" s="1"/>
  <c r="C27" i="10"/>
  <c r="B27" i="10" s="1"/>
  <c r="C26" i="10"/>
  <c r="B26" i="10" s="1"/>
  <c r="C25" i="10"/>
  <c r="B25" i="10" s="1"/>
  <c r="C24" i="10"/>
  <c r="B24" i="10" s="1"/>
  <c r="C23" i="10"/>
  <c r="B23" i="10" s="1"/>
  <c r="C22" i="10"/>
  <c r="B22" i="10" s="1"/>
  <c r="C21" i="10"/>
  <c r="B21" i="10" s="1"/>
  <c r="C20" i="10"/>
  <c r="B20" i="10" s="1"/>
  <c r="C19" i="10"/>
  <c r="B19" i="10" s="1"/>
  <c r="C18" i="10"/>
  <c r="B18" i="10" s="1"/>
  <c r="C17" i="10"/>
  <c r="B17" i="10" s="1"/>
  <c r="C16" i="10"/>
  <c r="B16" i="10" s="1"/>
  <c r="C15" i="10"/>
  <c r="B15" i="10" s="1"/>
  <c r="C14" i="10"/>
  <c r="B14" i="10" s="1"/>
  <c r="C13" i="10"/>
  <c r="B13" i="10" s="1"/>
  <c r="C12" i="10"/>
  <c r="B12" i="10" s="1"/>
  <c r="C11" i="10"/>
  <c r="B11" i="10"/>
  <c r="C11" i="7"/>
  <c r="C40" i="7"/>
  <c r="B40" i="7" s="1"/>
  <c r="C39" i="7"/>
  <c r="B39" i="7" s="1"/>
  <c r="C38" i="7"/>
  <c r="B38" i="7" s="1"/>
  <c r="C37" i="7"/>
  <c r="B37" i="7" s="1"/>
  <c r="C36" i="7"/>
  <c r="B36" i="7" s="1"/>
  <c r="C35" i="7"/>
  <c r="B35" i="7" s="1"/>
  <c r="C34" i="7"/>
  <c r="B34" i="7"/>
  <c r="C33" i="7"/>
  <c r="B33" i="7" s="1"/>
  <c r="C32" i="7"/>
  <c r="B32" i="7" s="1"/>
  <c r="C31" i="7"/>
  <c r="B31" i="7" s="1"/>
  <c r="C30" i="7"/>
  <c r="B30" i="7"/>
  <c r="C29" i="7"/>
  <c r="B29" i="7" s="1"/>
  <c r="C28" i="7"/>
  <c r="B28" i="7" s="1"/>
  <c r="C27" i="7"/>
  <c r="B27" i="7" s="1"/>
  <c r="C26" i="7"/>
  <c r="B26" i="7" s="1"/>
  <c r="C25" i="7"/>
  <c r="B25" i="7" s="1"/>
  <c r="C24" i="7"/>
  <c r="B24" i="7" s="1"/>
  <c r="C23" i="7"/>
  <c r="B23" i="7" s="1"/>
  <c r="C22" i="7"/>
  <c r="B22" i="7" s="1"/>
  <c r="C21" i="7"/>
  <c r="B21" i="7" s="1"/>
  <c r="C20" i="7"/>
  <c r="B20" i="7" s="1"/>
  <c r="C19" i="7"/>
  <c r="B19" i="7" s="1"/>
  <c r="C18" i="7"/>
  <c r="B18" i="7" s="1"/>
  <c r="C17" i="7"/>
  <c r="B17" i="7" s="1"/>
  <c r="C16" i="7"/>
  <c r="B16" i="7" s="1"/>
  <c r="C15" i="7"/>
  <c r="B15" i="7" s="1"/>
  <c r="C14" i="7"/>
  <c r="B14" i="7" s="1"/>
  <c r="C13" i="7"/>
  <c r="B13" i="7" s="1"/>
  <c r="C12" i="7"/>
  <c r="B12" i="7" s="1"/>
  <c r="B11" i="7"/>
  <c r="F4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00000000-0006-0000-0000-000001000000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5F797693-2D09-3646-B828-284FB6EAD9BA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BDF86FBC-B8BC-7D47-A504-BF712210A155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5688E5BD-E2A8-9443-BBA9-EBC64608E305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91D3BD46-1F59-F944-B259-A7DFA539633D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82FBEFA0-95C6-E14F-949F-AB5DC2DF156C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0AA444CA-CAAE-5745-A0AA-5D428FCD43F1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CED44AC1-E552-C145-81C3-AFD6ADFDBAF8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D4AFB1AB-D3A9-7B40-A72E-20CD4D9D584C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A925690C-7A98-784C-AF7E-993BDF2579F8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76D4D1A9-BF76-3947-B0BA-486BBE0DACB5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 </author>
  </authors>
  <commentList>
    <comment ref="H14" authorId="0" shapeId="0" xr:uid="{9F371929-7ED9-5045-988F-A4BDEC404C22}">
      <text>
        <r>
          <rPr>
            <b/>
            <sz val="9"/>
            <color rgb="FF000000"/>
            <rFont val="Geneva"/>
            <family val="2"/>
            <charset val="1"/>
          </rPr>
          <t xml:space="preserve">Put directions here: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Example...
</t>
        </r>
        <r>
          <rPr>
            <b/>
            <sz val="9"/>
            <color rgb="FF000000"/>
            <rFont val="Geneva"/>
            <family val="2"/>
            <charset val="1"/>
          </rPr>
          <t xml:space="preserve">Log time in 15 minute increments.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  <r>
          <rPr>
            <b/>
            <sz val="9"/>
            <color rgb="FF000000"/>
            <rFont val="Geneva"/>
            <family val="2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<sst xmlns="http://schemas.openxmlformats.org/spreadsheetml/2006/main" count="568" uniqueCount="35">
  <si>
    <t>Day</t>
  </si>
  <si>
    <t>Total</t>
  </si>
  <si>
    <t>Date</t>
  </si>
  <si>
    <t>Task</t>
  </si>
  <si>
    <t>Task Lookup</t>
  </si>
  <si>
    <t>Phone communication</t>
  </si>
  <si>
    <t>Email communication</t>
  </si>
  <si>
    <t>In-person visit</t>
  </si>
  <si>
    <t>Observe activity</t>
  </si>
  <si>
    <t>Performance activity</t>
  </si>
  <si>
    <t>Coursework</t>
  </si>
  <si>
    <t>Event type Lookup</t>
  </si>
  <si>
    <t>Conference</t>
  </si>
  <si>
    <t>Webinar</t>
  </si>
  <si>
    <t>Mentor:</t>
  </si>
  <si>
    <t>Mentor phone:</t>
  </si>
  <si>
    <t>Mentor e-mail:</t>
  </si>
  <si>
    <t>[Student Name]</t>
  </si>
  <si>
    <t>School type:</t>
  </si>
  <si>
    <t>Elementary</t>
  </si>
  <si>
    <t>Middle school</t>
  </si>
  <si>
    <t>High school</t>
  </si>
  <si>
    <t>Student Signature</t>
  </si>
  <si>
    <t>Mentor Signature</t>
  </si>
  <si>
    <t>Mentor school:</t>
  </si>
  <si>
    <t>UNT School Librarian Mentor Monthly Time Sheet</t>
  </si>
  <si>
    <t>Total hours</t>
  </si>
  <si>
    <t>Book Fair</t>
  </si>
  <si>
    <t>Month Start Date:</t>
  </si>
  <si>
    <t>Total hours:</t>
  </si>
  <si>
    <t>Hours this month:</t>
  </si>
  <si>
    <t>Column1</t>
  </si>
  <si>
    <t>Column2</t>
  </si>
  <si>
    <t>[Street Address 2] [City, ST ZIP code]</t>
  </si>
  <si>
    <t>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</si>
</sst>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1" x14ac:knownFonts="1">
    <font>
      <sz val="12"/>
      <color theme="3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Geneva"/>
      <family val="2"/>
      <charset val="1"/>
    </font>
    <font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2" applyNumberFormat="0" applyFill="0" applyAlignment="0" applyProtection="0"/>
    <xf numFmtId="0" fontId="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3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4" fillId="0" borderId="0" xfId="3" applyAlignment="1">
      <alignment horizontal="right" vertical="top"/>
    </xf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left"/>
    </xf>
    <xf numFmtId="0" fontId="3" fillId="0" borderId="2" xfId="1" applyAlignment="1">
      <alignment horizontal="center"/>
    </xf>
    <xf numFmtId="0" fontId="2" fillId="2" borderId="3" xfId="2" applyFill="1" applyAlignment="1">
      <alignment horizontal="left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</cellXfs>
  <cellStyles count="8">
    <cellStyle name="Followed Hyperlink" xfId="5" builtinId="9" hidden="1"/>
    <cellStyle name="Followed Hyperlink" xfId="7" builtinId="9" hidden="1"/>
    <cellStyle name="Heading 1" xfId="1" builtinId="16" customBuiltin="1"/>
    <cellStyle name="Heading 2" xfId="2" builtinId="17" customBuiltin="1"/>
    <cellStyle name="Heading 4" xfId="3" builtinId="19" customBuiltin="1"/>
    <cellStyle name="Hyperlink" xfId="4" builtinId="8" hidden="1"/>
    <cellStyle name="Hyperlink" xfId="6" builtinId="8" hidden="1"/>
    <cellStyle name="Normal" xfId="0" builtinId="0" customBuiltin="1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vertical="bottom" textRotation="0" wrapText="1" indent="0" justifyLastLine="0" shrinkToFit="0" readingOrder="0"/>
    </dxf>
    <dxf>
      <fill>
        <patternFill patternType="solid">
          <fgColor theme="5" tint="-0.249977111117893"/>
          <bgColor theme="5" tint="-0.249977111117893"/>
        </patternFill>
      </fill>
    </dxf>
    <dxf>
      <fill>
        <patternFill patternType="solid">
          <fgColor theme="5" tint="-0.24994659260841701"/>
          <bgColor theme="5" tint="-0.24994659260841701"/>
        </patternFill>
      </fill>
    </dxf>
    <dxf>
      <font>
        <b/>
        <color theme="0"/>
      </font>
      <fill>
        <patternFill patternType="solid">
          <fgColor theme="5" tint="-0.249977111117893"/>
          <bgColor theme="5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5" tint="-0.249977111117893"/>
          <bgColor theme="5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5" tint="-0.499984740745262"/>
          <bgColor theme="5" tint="-0.499984740745262"/>
        </patternFill>
      </fill>
      <border>
        <top style="medium">
          <color theme="0"/>
        </top>
      </border>
    </dxf>
    <dxf>
      <font>
        <b/>
        <i val="0"/>
        <color theme="0"/>
      </font>
      <fill>
        <patternFill patternType="solid">
          <fgColor theme="5" tint="-0.499984740745262"/>
          <bgColor theme="5" tint="-0.499984740745262"/>
        </patternFill>
      </fill>
      <border>
        <bottom style="medium">
          <color theme="0"/>
        </bottom>
      </border>
    </dxf>
    <dxf>
      <font>
        <color theme="0"/>
      </font>
      <fill>
        <patternFill patternType="solid">
          <fgColor theme="5" tint="0.39994506668294322"/>
          <bgColor theme="5" tint="0.39994506668294322"/>
        </patternFill>
      </fill>
    </dxf>
  </dxfs>
  <tableStyles count="1" defaultTableStyle="TableStyleMedium2" defaultPivotStyle="PivotStyleLight16">
    <tableStyle name="Consultant Timesheet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onthlyTimeSheet4" displayName="MonthlyTimeSheet4" ref="B10:F41" totalsRowCount="1" headerRowDxfId="83">
  <autoFilter ref="B10:F40" xr:uid="{00000000-0009-0000-0100-000003000000}"/>
  <tableColumns count="5">
    <tableColumn id="1" xr3:uid="{00000000-0010-0000-0000-000001000000}" name="Day" totalsRowLabel="Total" totalsRowDxfId="82">
      <calculatedColumnFormula>IF(AND(PeriodStart&lt;&gt;0,MonthlyTimeSheet4[[#This Row],[Date]]&lt;&gt;""),TEXT(WEEKDAY(MonthlyTimeSheet4[[#This Row],[Date]]),"dddd"),"")</calculatedColumnFormula>
    </tableColumn>
    <tableColumn id="3" xr3:uid="{00000000-0010-0000-0000-000003000000}" name="Date" totalsRowDxfId="81">
      <calculatedColumnFormula>IF(Period_Start&lt;&gt;0,Period_Start,"")</calculatedColumnFormula>
    </tableColumn>
    <tableColumn id="5" xr3:uid="{00000000-0010-0000-0000-000005000000}" name="Task" totalsRowDxfId="80"/>
    <tableColumn id="7" xr3:uid="{00000000-0010-0000-0000-000007000000}" name="School type:" totalsRowDxfId="79"/>
    <tableColumn id="9" xr3:uid="{00000000-0010-0000-0000-000009000000}" name="Total hours" totalsRowFunction="sum" dataDxfId="78" totalsRowDxfId="77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10710" displayName="Table10710" ref="E4:F7" totalsRowShown="0">
  <autoFilter ref="E4:F7" xr:uid="{00000000-000C-0000-FFFF-FFFF05000000}"/>
  <tableColumns count="2">
    <tableColumn id="1" xr3:uid="{00000000-0010-0000-0500-000001000000}" name="Column1"/>
    <tableColumn id="2" xr3:uid="{00000000-0010-0000-0500-000002000000}" name="Column2"/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34C38C7-664F-FC4A-BAF1-DFFC35712A64}" name="ProjectLookup2832" displayName="ProjectLookup2832" ref="H16:H25" totalsRowShown="0">
  <autoFilter ref="H16:H25" xr:uid="{134C38C7-664F-FC4A-BAF1-DFFC35712A64}"/>
  <sortState xmlns:xlrd2="http://schemas.microsoft.com/office/spreadsheetml/2017/richdata2" ref="H17:H25">
    <sortCondition ref="H1:H10"/>
  </sortState>
  <tableColumns count="1">
    <tableColumn id="1" xr3:uid="{982D3A5D-015D-F542-94C5-B5B7BD9A8EE4}" name="Task Lookup"/>
  </tableColumns>
  <tableStyleInfo name="TableStyleLight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36D8FA8-108F-C048-B2F7-474512FD97FD}" name="ClientLookup2933" displayName="ClientLookup2933" ref="I16:I19" totalsRowShown="0">
  <autoFilter ref="I16:I19" xr:uid="{436D8FA8-108F-C048-B2F7-474512FD97FD}"/>
  <tableColumns count="1">
    <tableColumn id="1" xr3:uid="{393E4041-CA33-5A40-8F9C-A66A8AFFD632}" name="Event type Lookup"/>
  </tableColumns>
  <tableStyleInfo name="TableStyleLight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MonthlyTimeSheet" displayName="MonthlyTimeSheet" ref="B10:F41" totalsRowCount="1" headerRowDxfId="62">
  <autoFilter ref="B10:F40" xr:uid="{00000000-0009-0000-0100-000007000000}"/>
  <tableColumns count="5">
    <tableColumn id="1" xr3:uid="{00000000-0010-0000-0600-000001000000}" name="Day" totalsRowLabel="Total" totalsRowDxfId="61">
      <calculatedColumnFormula>IF(AND(PeriodStart&lt;&gt;0,MonthlyTimeSheet[[#This Row],[Date]]&lt;&gt;""),TEXT(WEEKDAY(MonthlyTimeSheet[[#This Row],[Date]]),"dddd"),"")</calculatedColumnFormula>
    </tableColumn>
    <tableColumn id="3" xr3:uid="{00000000-0010-0000-0600-000003000000}" name="Date" totalsRowDxfId="60">
      <calculatedColumnFormula>IF(Period_Start&lt;&gt;0,Period_Start,"")</calculatedColumnFormula>
    </tableColumn>
    <tableColumn id="5" xr3:uid="{00000000-0010-0000-0600-000005000000}" name="Task" totalsRowDxfId="59"/>
    <tableColumn id="7" xr3:uid="{00000000-0010-0000-0600-000007000000}" name="School type:" totalsRowDxfId="58"/>
    <tableColumn id="9" xr3:uid="{00000000-0010-0000-0600-000009000000}" name="Total hours" totalsRowFunction="sum" dataDxfId="57" totalsRowDxfId="56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E4:F7" totalsRowShown="0">
  <autoFilter ref="E4:F7" xr:uid="{00000000-000C-0000-FFFF-FFFF07000000}"/>
  <tableColumns count="2">
    <tableColumn id="1" xr3:uid="{00000000-0010-0000-0700-000001000000}" name="Column1"/>
    <tableColumn id="2" xr3:uid="{00000000-0010-0000-0700-000002000000}" name="Column2"/>
  </tableColumns>
  <tableStyleInfo name="TableStyleMedium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B452F46-864A-8147-A4D9-EBF84C8D9AF9}" name="ProjectLookup2834" displayName="ProjectLookup2834" ref="H16:H25" totalsRowShown="0">
  <autoFilter ref="H16:H25" xr:uid="{2B452F46-864A-8147-A4D9-EBF84C8D9AF9}"/>
  <sortState xmlns:xlrd2="http://schemas.microsoft.com/office/spreadsheetml/2017/richdata2" ref="H17:H25">
    <sortCondition ref="H1:H10"/>
  </sortState>
  <tableColumns count="1">
    <tableColumn id="1" xr3:uid="{0CC34474-C27D-C04B-BB81-70B1547434DD}" name="Task Lookup"/>
  </tableColumns>
  <tableStyleInfo name="TableStyleLight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F4C2C22-F0BB-0C46-90DD-A6DEC7A03F06}" name="ClientLookup2935" displayName="ClientLookup2935" ref="I16:I19" totalsRowShown="0">
  <autoFilter ref="I16:I19" xr:uid="{0F4C2C22-F0BB-0C46-90DD-A6DEC7A03F06}"/>
  <tableColumns count="1">
    <tableColumn id="1" xr3:uid="{5D1DB560-3705-C34C-9F9E-57DDA1EF6B02}" name="Event type Lookup"/>
  </tableColumns>
  <tableStyleInfo name="TableStyleLight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MonthlyTimeSheet12" displayName="MonthlyTimeSheet12" ref="B10:F41" totalsRowCount="1" headerRowDxfId="55">
  <autoFilter ref="B10:F40" xr:uid="{00000000-0009-0000-0100-00000B000000}"/>
  <tableColumns count="5">
    <tableColumn id="1" xr3:uid="{00000000-0010-0000-0800-000001000000}" name="Day" totalsRowLabel="Total" totalsRowDxfId="54">
      <calculatedColumnFormula>IF(AND(PeriodStart&lt;&gt;0,MonthlyTimeSheet12[[#This Row],[Date]]&lt;&gt;""),TEXT(WEEKDAY(MonthlyTimeSheet12[[#This Row],[Date]]),"dddd"),"")</calculatedColumnFormula>
    </tableColumn>
    <tableColumn id="3" xr3:uid="{00000000-0010-0000-0800-000003000000}" name="Date" totalsRowDxfId="53">
      <calculatedColumnFormula>IF(Period_Start&lt;&gt;0,Period_Start,"")</calculatedColumnFormula>
    </tableColumn>
    <tableColumn id="5" xr3:uid="{00000000-0010-0000-0800-000005000000}" name="Task" totalsRowDxfId="52"/>
    <tableColumn id="7" xr3:uid="{00000000-0010-0000-0800-000007000000}" name="School type:" totalsRowDxfId="51"/>
    <tableColumn id="9" xr3:uid="{00000000-0010-0000-0800-000009000000}" name="Total hours" totalsRowFunction="sum" dataDxfId="50" totalsRowDxfId="49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013" displayName="Table1013" ref="E4:F7" totalsRowShown="0">
  <autoFilter ref="E4:F7" xr:uid="{00000000-000C-0000-FFFF-FFFF09000000}"/>
  <tableColumns count="2">
    <tableColumn id="1" xr3:uid="{00000000-0010-0000-0900-000001000000}" name="Column1"/>
    <tableColumn id="2" xr3:uid="{00000000-0010-0000-0900-000002000000}" name="Column2"/>
  </tableColumns>
  <tableStyleInfo name="TableStyleMedium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E9E0F7-07FE-2241-8C8E-8670A7BFDDF6}" name="ProjectLookup2836" displayName="ProjectLookup2836" ref="H16:H25" totalsRowShown="0">
  <autoFilter ref="H16:H25" xr:uid="{54E9E0F7-07FE-2241-8C8E-8670A7BFDDF6}"/>
  <sortState xmlns:xlrd2="http://schemas.microsoft.com/office/spreadsheetml/2017/richdata2" ref="H17:H25">
    <sortCondition ref="H1:H10"/>
  </sortState>
  <tableColumns count="1">
    <tableColumn id="1" xr3:uid="{187928C6-F635-264F-9E4E-9747F73F3D02}" name="Task Lookup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05" displayName="Table105" ref="E4:F7" totalsRowShown="0">
  <autoFilter ref="E4:F7" xr:uid="{00000000-000C-0000-FFFF-FFFF01000000}"/>
  <tableColumns count="2">
    <tableColumn id="1" xr3:uid="{00000000-0010-0000-0100-000001000000}" name="Column1"/>
    <tableColumn id="2" xr3:uid="{00000000-0010-0000-0100-000002000000}" name="Column2"/>
  </tableColumns>
  <tableStyleInfo name="TableStyleMedium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9178A0C-EBC0-0740-A7D6-A59399B0D006}" name="ClientLookup2937" displayName="ClientLookup2937" ref="I16:I19" totalsRowShown="0">
  <autoFilter ref="I16:I19" xr:uid="{B9178A0C-EBC0-0740-A7D6-A59399B0D006}"/>
  <tableColumns count="1">
    <tableColumn id="1" xr3:uid="{CDDDDB18-FE8C-E447-8F43-343044012F8E}" name="Event type Lookup"/>
  </tableColumns>
  <tableStyleInfo name="TableStyleLight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MonthlyTimeSheet1214" displayName="MonthlyTimeSheet1214" ref="B10:F41" totalsRowCount="1" headerRowDxfId="48">
  <autoFilter ref="B10:F40" xr:uid="{00000000-0009-0000-0100-00000D000000}"/>
  <tableColumns count="5">
    <tableColumn id="1" xr3:uid="{00000000-0010-0000-0A00-000001000000}" name="Day" totalsRowLabel="Total" totalsRowDxfId="47">
      <calculatedColumnFormula>IF(AND(PeriodStart&lt;&gt;0,MonthlyTimeSheet1214[[#This Row],[Date]]&lt;&gt;""),TEXT(WEEKDAY(MonthlyTimeSheet1214[[#This Row],[Date]]),"dddd"),"")</calculatedColumnFormula>
    </tableColumn>
    <tableColumn id="3" xr3:uid="{00000000-0010-0000-0A00-000003000000}" name="Date" totalsRowDxfId="46">
      <calculatedColumnFormula>IF(Period_Start&lt;&gt;0,Period_Start,"")</calculatedColumnFormula>
    </tableColumn>
    <tableColumn id="5" xr3:uid="{00000000-0010-0000-0A00-000005000000}" name="Task" totalsRowDxfId="45"/>
    <tableColumn id="7" xr3:uid="{00000000-0010-0000-0A00-000007000000}" name="School type:" totalsRowDxfId="44"/>
    <tableColumn id="9" xr3:uid="{00000000-0010-0000-0A00-000009000000}" name="Total hours" totalsRowFunction="sum" dataDxfId="43" totalsRowDxfId="42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01315" displayName="Table101315" ref="E4:F7" totalsRowShown="0">
  <autoFilter ref="E4:F7" xr:uid="{00000000-000C-0000-FFFF-FFFF0B000000}"/>
  <tableColumns count="2">
    <tableColumn id="1" xr3:uid="{00000000-0010-0000-0B00-000001000000}" name="Column1"/>
    <tableColumn id="2" xr3:uid="{00000000-0010-0000-0B00-000002000000}" name="Column2"/>
  </tableColumns>
  <tableStyleInfo name="TableStyleMedium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0923C62-52A9-CB4E-BD78-B16F8B9DDDBE}" name="ProjectLookup2838" displayName="ProjectLookup2838" ref="H16:H25" totalsRowShown="0">
  <autoFilter ref="H16:H25" xr:uid="{E0923C62-52A9-CB4E-BD78-B16F8B9DDDBE}"/>
  <sortState xmlns:xlrd2="http://schemas.microsoft.com/office/spreadsheetml/2017/richdata2" ref="H17:H25">
    <sortCondition ref="H1:H10"/>
  </sortState>
  <tableColumns count="1">
    <tableColumn id="1" xr3:uid="{9DB8E4B4-BDB6-0F40-896F-55817D519DDD}" name="Task Lookup"/>
  </tableColumns>
  <tableStyleInfo name="TableStyleLight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21C67EC-5469-1E4F-AFCE-9E4DE236DDCC}" name="ClientLookup2939" displayName="ClientLookup2939" ref="I16:I19" totalsRowShown="0">
  <autoFilter ref="I16:I19" xr:uid="{121C67EC-5469-1E4F-AFCE-9E4DE236DDCC}"/>
  <tableColumns count="1">
    <tableColumn id="1" xr3:uid="{BA64503E-6E44-814A-8B42-3885D26864DF}" name="Event type Lookup"/>
  </tableColumns>
  <tableStyleInfo name="TableStyleLight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MonthlyTimeSheet121416" displayName="MonthlyTimeSheet121416" ref="B10:F41" totalsRowCount="1" headerRowDxfId="41">
  <autoFilter ref="B10:F40" xr:uid="{00000000-0009-0000-0100-00000F000000}"/>
  <tableColumns count="5">
    <tableColumn id="1" xr3:uid="{00000000-0010-0000-0C00-000001000000}" name="Day" totalsRowLabel="Total" totalsRowDxfId="40">
      <calculatedColumnFormula>IF(AND(PeriodStart&lt;&gt;0,MonthlyTimeSheet121416[[#This Row],[Date]]&lt;&gt;""),TEXT(WEEKDAY(MonthlyTimeSheet121416[[#This Row],[Date]]),"dddd"),"")</calculatedColumnFormula>
    </tableColumn>
    <tableColumn id="3" xr3:uid="{00000000-0010-0000-0C00-000003000000}" name="Date" totalsRowDxfId="39">
      <calculatedColumnFormula>IF(Period_Start&lt;&gt;0,Period_Start,"")</calculatedColumnFormula>
    </tableColumn>
    <tableColumn id="5" xr3:uid="{00000000-0010-0000-0C00-000005000000}" name="Task" totalsRowDxfId="38"/>
    <tableColumn id="7" xr3:uid="{00000000-0010-0000-0C00-000007000000}" name="School type:" totalsRowDxfId="37"/>
    <tableColumn id="9" xr3:uid="{00000000-0010-0000-0C00-000009000000}" name="Total hours" totalsRowFunction="sum" dataDxfId="36" totalsRowDxfId="35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e10131517" displayName="Table10131517" ref="E4:F7" totalsRowShown="0">
  <autoFilter ref="E4:F7" xr:uid="{00000000-000C-0000-FFFF-FFFF0D000000}"/>
  <tableColumns count="2">
    <tableColumn id="1" xr3:uid="{00000000-0010-0000-0D00-000001000000}" name="Column1"/>
    <tableColumn id="2" xr3:uid="{00000000-0010-0000-0D00-000002000000}" name="Column2"/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3660DC6-301A-9F4F-AE19-34D1318303E3}" name="ProjectLookup2840" displayName="ProjectLookup2840" ref="H16:H25" totalsRowShown="0">
  <autoFilter ref="H16:H25" xr:uid="{13660DC6-301A-9F4F-AE19-34D1318303E3}"/>
  <sortState xmlns:xlrd2="http://schemas.microsoft.com/office/spreadsheetml/2017/richdata2" ref="H17:H25">
    <sortCondition ref="H1:H10"/>
  </sortState>
  <tableColumns count="1">
    <tableColumn id="1" xr3:uid="{3AD9B7CE-CB55-874D-8C97-F9976F0B72B5}" name="Task Lookup"/>
  </tableColumns>
  <tableStyleInfo name="TableStyleLight1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97C4CFC-2DA9-C740-A399-7993C975A6AD}" name="ClientLookup2941" displayName="ClientLookup2941" ref="I16:I19" totalsRowShown="0">
  <autoFilter ref="I16:I19" xr:uid="{897C4CFC-2DA9-C740-A399-7993C975A6AD}"/>
  <tableColumns count="1">
    <tableColumn id="1" xr3:uid="{0831F23D-C321-F947-A911-CFDA47315098}" name="Event type Lookup"/>
  </tableColumns>
  <tableStyleInfo name="TableStyleLight1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MonthlyTimeSheet12141618" displayName="MonthlyTimeSheet12141618" ref="B10:F41" totalsRowCount="1" headerRowDxfId="34">
  <autoFilter ref="B10:F40" xr:uid="{00000000-0009-0000-0100-000011000000}"/>
  <tableColumns count="5">
    <tableColumn id="1" xr3:uid="{00000000-0010-0000-0E00-000001000000}" name="Day" totalsRowLabel="Total" totalsRowDxfId="33">
      <calculatedColumnFormula>IF(AND(PeriodStart&lt;&gt;0,MonthlyTimeSheet12141618[[#This Row],[Date]]&lt;&gt;""),TEXT(WEEKDAY(MonthlyTimeSheet12141618[[#This Row],[Date]]),"dddd"),"")</calculatedColumnFormula>
    </tableColumn>
    <tableColumn id="3" xr3:uid="{00000000-0010-0000-0E00-000003000000}" name="Date" totalsRowDxfId="32">
      <calculatedColumnFormula>IF(Period_Start&lt;&gt;0,Period_Start,"")</calculatedColumnFormula>
    </tableColumn>
    <tableColumn id="5" xr3:uid="{00000000-0010-0000-0E00-000005000000}" name="Task" totalsRowDxfId="31"/>
    <tableColumn id="7" xr3:uid="{00000000-0010-0000-0E00-000007000000}" name="School type:" totalsRowDxfId="30"/>
    <tableColumn id="9" xr3:uid="{00000000-0010-0000-0E00-000009000000}" name="Total hours" totalsRowFunction="sum" dataDxfId="29" totalsRowDxfId="28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B9814D6-9E40-704D-831E-E84BC88DB1D5}" name="ProjectLookup28" displayName="ProjectLookup28" ref="H16:H25" totalsRowShown="0">
  <autoFilter ref="H16:H25" xr:uid="{0B9814D6-9E40-704D-831E-E84BC88DB1D5}"/>
  <sortState xmlns:xlrd2="http://schemas.microsoft.com/office/spreadsheetml/2017/richdata2" ref="H17:H25">
    <sortCondition ref="H1:H10"/>
  </sortState>
  <tableColumns count="1">
    <tableColumn id="1" xr3:uid="{67D1F07F-CA34-B24B-950C-4BB2E8823120}" name="Task Lookup"/>
  </tableColumns>
  <tableStyleInfo name="TableStyleLight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013151719" displayName="Table1013151719" ref="E4:F7" totalsRowShown="0">
  <autoFilter ref="E4:F7" xr:uid="{00000000-000C-0000-FFFF-FFFF0F000000}"/>
  <tableColumns count="2">
    <tableColumn id="1" xr3:uid="{00000000-0010-0000-0F00-000001000000}" name="Column1"/>
    <tableColumn id="2" xr3:uid="{00000000-0010-0000-0F00-000002000000}" name="Column2"/>
  </tableColumns>
  <tableStyleInfo name="TableStyleMedium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555958A-3C62-A947-B1C8-D09632E819E3}" name="ProjectLookup2842" displayName="ProjectLookup2842" ref="H16:H25" totalsRowShown="0">
  <autoFilter ref="H16:H25" xr:uid="{F555958A-3C62-A947-B1C8-D09632E819E3}"/>
  <sortState xmlns:xlrd2="http://schemas.microsoft.com/office/spreadsheetml/2017/richdata2" ref="H17:H25">
    <sortCondition ref="H1:H10"/>
  </sortState>
  <tableColumns count="1">
    <tableColumn id="1" xr3:uid="{D52C1069-0A11-9241-B4E6-C9437CDC88DA}" name="Task Lookup"/>
  </tableColumns>
  <tableStyleInfo name="TableStyleLight1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9A64816-DEB9-364F-8B5B-F44CED4B90CF}" name="ClientLookup2943" displayName="ClientLookup2943" ref="I16:I19" totalsRowShown="0">
  <autoFilter ref="I16:I19" xr:uid="{79A64816-DEB9-364F-8B5B-F44CED4B90CF}"/>
  <tableColumns count="1">
    <tableColumn id="1" xr3:uid="{D0D8A2B6-CC6C-CC40-9ADE-C13FDB9CAEF5}" name="Event type Lookup"/>
  </tableColumns>
  <tableStyleInfo name="TableStyleLight1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MonthlyTimeSheet1214161820" displayName="MonthlyTimeSheet1214161820" ref="B10:F41" totalsRowCount="1" headerRowDxfId="27">
  <autoFilter ref="B10:F40" xr:uid="{00000000-0009-0000-0100-000013000000}"/>
  <tableColumns count="5">
    <tableColumn id="1" xr3:uid="{00000000-0010-0000-1000-000001000000}" name="Day" totalsRowLabel="Total" totalsRowDxfId="26">
      <calculatedColumnFormula>IF(AND(PeriodStart&lt;&gt;0,MonthlyTimeSheet1214161820[[#This Row],[Date]]&lt;&gt;""),TEXT(WEEKDAY(MonthlyTimeSheet1214161820[[#This Row],[Date]]),"dddd"),"")</calculatedColumnFormula>
    </tableColumn>
    <tableColumn id="3" xr3:uid="{00000000-0010-0000-1000-000003000000}" name="Date" totalsRowDxfId="25">
      <calculatedColumnFormula>IF(Period_Start&lt;&gt;0,Period_Start,"")</calculatedColumnFormula>
    </tableColumn>
    <tableColumn id="5" xr3:uid="{00000000-0010-0000-1000-000005000000}" name="Task" totalsRowDxfId="24"/>
    <tableColumn id="7" xr3:uid="{00000000-0010-0000-1000-000007000000}" name="School type:" totalsRowDxfId="23"/>
    <tableColumn id="9" xr3:uid="{00000000-0010-0000-1000-000009000000}" name="Total hours" totalsRowFunction="sum" dataDxfId="22" totalsRowDxfId="21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101315171921" displayName="Table101315171921" ref="E4:F7" totalsRowShown="0">
  <autoFilter ref="E4:F7" xr:uid="{00000000-000C-0000-FFFF-FFFF11000000}"/>
  <tableColumns count="2">
    <tableColumn id="1" xr3:uid="{00000000-0010-0000-1100-000001000000}" name="Column1"/>
    <tableColumn id="2" xr3:uid="{00000000-0010-0000-1100-000002000000}" name="Column2"/>
  </tableColumns>
  <tableStyleInfo name="TableStyleMedium5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9DE2D61-5AE4-EB48-89E7-5077096F3624}" name="ProjectLookup2844" displayName="ProjectLookup2844" ref="H16:H25" totalsRowShown="0">
  <autoFilter ref="H16:H25" xr:uid="{89DE2D61-5AE4-EB48-89E7-5077096F3624}"/>
  <sortState xmlns:xlrd2="http://schemas.microsoft.com/office/spreadsheetml/2017/richdata2" ref="H17:H25">
    <sortCondition ref="H1:H10"/>
  </sortState>
  <tableColumns count="1">
    <tableColumn id="1" xr3:uid="{32A9DA5F-5611-3042-94C7-E090C6314224}" name="Task Lookup"/>
  </tableColumns>
  <tableStyleInfo name="TableStyleLight1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482902D9-4EE4-C149-A622-DD4795F1E02B}" name="ClientLookup2945" displayName="ClientLookup2945" ref="I16:I19" totalsRowShown="0">
  <autoFilter ref="I16:I19" xr:uid="{482902D9-4EE4-C149-A622-DD4795F1E02B}"/>
  <tableColumns count="1">
    <tableColumn id="1" xr3:uid="{B780FE59-1ED4-7F44-A005-EE4A28A6FB14}" name="Event type Lookup"/>
  </tableColumns>
  <tableStyleInfo name="TableStyleLight1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MonthlyTimeSheet121416182022" displayName="MonthlyTimeSheet121416182022" ref="B10:F41" totalsRowCount="1" headerRowDxfId="20">
  <autoFilter ref="B10:F40" xr:uid="{00000000-0009-0000-0100-000015000000}"/>
  <tableColumns count="5">
    <tableColumn id="1" xr3:uid="{00000000-0010-0000-1200-000001000000}" name="Day" totalsRowLabel="Total" totalsRowDxfId="19">
      <calculatedColumnFormula>IF(AND(PeriodStart&lt;&gt;0,MonthlyTimeSheet121416182022[[#This Row],[Date]]&lt;&gt;""),TEXT(WEEKDAY(MonthlyTimeSheet121416182022[[#This Row],[Date]]),"dddd"),"")</calculatedColumnFormula>
    </tableColumn>
    <tableColumn id="3" xr3:uid="{00000000-0010-0000-1200-000003000000}" name="Date" totalsRowDxfId="18">
      <calculatedColumnFormula>IF(Period_Start&lt;&gt;0,Period_Start,"")</calculatedColumnFormula>
    </tableColumn>
    <tableColumn id="5" xr3:uid="{00000000-0010-0000-1200-000005000000}" name="Task" totalsRowDxfId="17"/>
    <tableColumn id="7" xr3:uid="{00000000-0010-0000-1200-000007000000}" name="School type:" totalsRowDxfId="16"/>
    <tableColumn id="9" xr3:uid="{00000000-0010-0000-1200-000009000000}" name="Total hours" totalsRowFunction="sum" dataDxfId="15" totalsRowDxfId="14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3000000}" name="Table10131517192123" displayName="Table10131517192123" ref="E4:F7" totalsRowShown="0">
  <autoFilter ref="E4:F7" xr:uid="{00000000-000C-0000-FFFF-FFFF13000000}"/>
  <tableColumns count="2">
    <tableColumn id="1" xr3:uid="{00000000-0010-0000-1300-000001000000}" name="Column1"/>
    <tableColumn id="2" xr3:uid="{00000000-0010-0000-1300-000002000000}" name="Column2"/>
  </tableColumns>
  <tableStyleInfo name="TableStyleMedium5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DB872D2-C3AD-1041-A126-3C0FBB493380}" name="ProjectLookup2846" displayName="ProjectLookup2846" ref="H16:H25" totalsRowShown="0">
  <autoFilter ref="H16:H25" xr:uid="{6DB872D2-C3AD-1041-A126-3C0FBB493380}"/>
  <sortState xmlns:xlrd2="http://schemas.microsoft.com/office/spreadsheetml/2017/richdata2" ref="H17:H25">
    <sortCondition ref="H1:H10"/>
  </sortState>
  <tableColumns count="1">
    <tableColumn id="1" xr3:uid="{499DD278-214A-3743-9C32-36776AC2E18A}" name="Task Lookup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8615BDA-5C98-F34E-9C4D-CC0A8143ECD3}" name="ClientLookup29" displayName="ClientLookup29" ref="I16:I19" totalsRowShown="0">
  <autoFilter ref="I16:I19" xr:uid="{C8615BDA-5C98-F34E-9C4D-CC0A8143ECD3}"/>
  <tableColumns count="1">
    <tableColumn id="1" xr3:uid="{06918651-7854-4246-87BB-443A04F84B67}" name="Event type Lookup"/>
  </tableColumns>
  <tableStyleInfo name="TableStyleLight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59B0470-07AF-7047-B263-F838A0441605}" name="ClientLookup2947" displayName="ClientLookup2947" ref="I16:I19" totalsRowShown="0">
  <autoFilter ref="I16:I19" xr:uid="{559B0470-07AF-7047-B263-F838A0441605}"/>
  <tableColumns count="1">
    <tableColumn id="1" xr3:uid="{E86679A6-4B82-2840-AC23-79FD1A068947}" name="Event type Lookup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4000000}" name="MonthlyTimeSheet12141618202224" displayName="MonthlyTimeSheet12141618202224" ref="B10:F41" totalsRowCount="1" headerRowDxfId="13">
  <autoFilter ref="B10:F40" xr:uid="{00000000-0009-0000-0100-000017000000}"/>
  <tableColumns count="5">
    <tableColumn id="1" xr3:uid="{00000000-0010-0000-1400-000001000000}" name="Day" totalsRowLabel="Total" totalsRowDxfId="12">
      <calculatedColumnFormula>IF(AND(PeriodStart&lt;&gt;0,MonthlyTimeSheet12141618202224[[#This Row],[Date]]&lt;&gt;""),TEXT(WEEKDAY(MonthlyTimeSheet12141618202224[[#This Row],[Date]]),"dddd"),"")</calculatedColumnFormula>
    </tableColumn>
    <tableColumn id="3" xr3:uid="{00000000-0010-0000-1400-000003000000}" name="Date" totalsRowDxfId="11">
      <calculatedColumnFormula>IF(Period_Start&lt;&gt;0,Period_Start,"")</calculatedColumnFormula>
    </tableColumn>
    <tableColumn id="5" xr3:uid="{00000000-0010-0000-1400-000005000000}" name="Task" totalsRowDxfId="10"/>
    <tableColumn id="7" xr3:uid="{00000000-0010-0000-1400-000007000000}" name="School type:" totalsRowDxfId="9"/>
    <tableColumn id="9" xr3:uid="{00000000-0010-0000-1400-000009000000}" name="Total hours" totalsRowFunction="sum" dataDxfId="8" totalsRowDxfId="7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5000000}" name="Table1013151719212325" displayName="Table1013151719212325" ref="E4:F7" totalsRowShown="0">
  <autoFilter ref="E4:F7" xr:uid="{00000000-000C-0000-FFFF-FFFF15000000}"/>
  <tableColumns count="2">
    <tableColumn id="1" xr3:uid="{00000000-0010-0000-1500-000001000000}" name="Column1"/>
    <tableColumn id="2" xr3:uid="{00000000-0010-0000-1500-000002000000}" name="Column2"/>
  </tableColumns>
  <tableStyleInfo name="TableStyleMedium5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15DEA88-25D5-EB41-8A25-D7E1B867C8C1}" name="ProjectLookup2848" displayName="ProjectLookup2848" ref="H16:H25" totalsRowShown="0">
  <autoFilter ref="H16:H25" xr:uid="{C15DEA88-25D5-EB41-8A25-D7E1B867C8C1}"/>
  <sortState xmlns:xlrd2="http://schemas.microsoft.com/office/spreadsheetml/2017/richdata2" ref="H17:H25">
    <sortCondition ref="H1:H10"/>
  </sortState>
  <tableColumns count="1">
    <tableColumn id="1" xr3:uid="{7FA79EF3-8150-2941-8CE1-94DC61983EAF}" name="Task Lookup"/>
  </tableColumns>
  <tableStyleInfo name="TableStyleLight1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9B22E90C-A3BD-F64B-93D2-19FE56CD153A}" name="ClientLookup2949" displayName="ClientLookup2949" ref="I16:I19" totalsRowShown="0">
  <autoFilter ref="I16:I19" xr:uid="{9B22E90C-A3BD-F64B-93D2-19FE56CD153A}"/>
  <tableColumns count="1">
    <tableColumn id="1" xr3:uid="{BF6830C2-8826-5743-9B63-0C76E65E5421}" name="Event type Lookup"/>
  </tableColumns>
  <tableStyleInfo name="TableStyleLight1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6000000}" name="MonthlyTimeSheet1214161820222426" displayName="MonthlyTimeSheet1214161820222426" ref="B10:F41" totalsRowCount="1" headerRowDxfId="6">
  <autoFilter ref="B10:F40" xr:uid="{00000000-0009-0000-0100-000019000000}"/>
  <tableColumns count="5">
    <tableColumn id="1" xr3:uid="{00000000-0010-0000-1600-000001000000}" name="Day" totalsRowLabel="Total" totalsRowDxfId="5">
      <calculatedColumnFormula>IF(AND(PeriodStart&lt;&gt;0,MonthlyTimeSheet1214161820222426[[#This Row],[Date]]&lt;&gt;""),TEXT(WEEKDAY(MonthlyTimeSheet1214161820222426[[#This Row],[Date]]),"dddd"),"")</calculatedColumnFormula>
    </tableColumn>
    <tableColumn id="3" xr3:uid="{00000000-0010-0000-1600-000003000000}" name="Date" totalsRowDxfId="4">
      <calculatedColumnFormula>IF(Period_Start&lt;&gt;0,Period_Start,"")</calculatedColumnFormula>
    </tableColumn>
    <tableColumn id="5" xr3:uid="{00000000-0010-0000-1600-000005000000}" name="Task" totalsRowDxfId="3"/>
    <tableColumn id="7" xr3:uid="{00000000-0010-0000-1600-000007000000}" name="School type:" totalsRowDxfId="2"/>
    <tableColumn id="9" xr3:uid="{00000000-0010-0000-1600-000009000000}" name="Total hours" totalsRowFunction="sum" dataDxfId="1" totalsRowDxfId="0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7000000}" name="Table101315171921232527" displayName="Table101315171921232527" ref="E4:F7" totalsRowShown="0">
  <autoFilter ref="E4:F7" xr:uid="{00000000-000C-0000-FFFF-FFFF17000000}"/>
  <tableColumns count="2">
    <tableColumn id="1" xr3:uid="{00000000-0010-0000-1700-000001000000}" name="Column1"/>
    <tableColumn id="2" xr3:uid="{00000000-0010-0000-1700-000002000000}" name="Column2"/>
  </tableColumns>
  <tableStyleInfo name="TableStyleMedium5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6A5FF4D-E21F-3E40-B654-E80C62283353}" name="ProjectLookup2850" displayName="ProjectLookup2850" ref="H16:H25" totalsRowShown="0">
  <autoFilter ref="H16:H25" xr:uid="{A6A5FF4D-E21F-3E40-B654-E80C62283353}"/>
  <sortState xmlns:xlrd2="http://schemas.microsoft.com/office/spreadsheetml/2017/richdata2" ref="H17:H25">
    <sortCondition ref="H1:H10"/>
  </sortState>
  <tableColumns count="1">
    <tableColumn id="1" xr3:uid="{1C319E3A-1A1B-3845-8D54-FD381BE5DB7E}" name="Task Lookup"/>
  </tableColumns>
  <tableStyleInfo name="TableStyleLight1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95ABB7E-065F-984A-A075-8DC1F8B582BE}" name="ClientLookup2951" displayName="ClientLookup2951" ref="I16:I19" totalsRowShown="0">
  <autoFilter ref="I16:I19" xr:uid="{C95ABB7E-065F-984A-A075-8DC1F8B582BE}"/>
  <tableColumns count="1">
    <tableColumn id="1" xr3:uid="{BB48AAE9-8E07-BF45-9DF3-E06367E9765F}" name="Event type Lookup"/>
  </tableColumns>
  <tableStyleInfo name="TableStyleLight1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8000000}" name="ProjectLookup" displayName="ProjectLookup" ref="A1:A10" totalsRowShown="0">
  <autoFilter ref="A1:A10" xr:uid="{00000000-0009-0000-0100-000001000000}"/>
  <sortState xmlns:xlrd2="http://schemas.microsoft.com/office/spreadsheetml/2017/richdata2" ref="A2:A10">
    <sortCondition ref="A1:A10"/>
  </sortState>
  <tableColumns count="1">
    <tableColumn id="1" xr3:uid="{00000000-0010-0000-1800-000001000000}" name="Task Lookup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MonthlyTimeSheet6" displayName="MonthlyTimeSheet6" ref="B10:F41" totalsRowCount="1" headerRowDxfId="76">
  <autoFilter ref="B10:F40" xr:uid="{00000000-0009-0000-0100-000005000000}"/>
  <tableColumns count="5">
    <tableColumn id="1" xr3:uid="{00000000-0010-0000-0200-000001000000}" name="Day" totalsRowLabel="Total" totalsRowDxfId="75">
      <calculatedColumnFormula>IF(AND(PeriodStart&lt;&gt;0,MonthlyTimeSheet6[[#This Row],[Date]]&lt;&gt;""),TEXT(WEEKDAY(MonthlyTimeSheet6[[#This Row],[Date]]),"dddd"),"")</calculatedColumnFormula>
    </tableColumn>
    <tableColumn id="3" xr3:uid="{00000000-0010-0000-0200-000003000000}" name="Date" totalsRowDxfId="74">
      <calculatedColumnFormula>IF(Period_Start&lt;&gt;0,Period_Start,"")</calculatedColumnFormula>
    </tableColumn>
    <tableColumn id="5" xr3:uid="{00000000-0010-0000-0200-000005000000}" name="Task" totalsRowDxfId="73"/>
    <tableColumn id="7" xr3:uid="{00000000-0010-0000-0200-000007000000}" name="School type:" totalsRowDxfId="72"/>
    <tableColumn id="9" xr3:uid="{00000000-0010-0000-0200-000009000000}" name="Total hours" totalsRowFunction="sum" dataDxfId="71" totalsRowDxfId="70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9000000}" name="ClientLookup" displayName="ClientLookup" ref="B1:B4" totalsRowShown="0">
  <autoFilter ref="B1:B4" xr:uid="{00000000-0009-0000-0100-000002000000}"/>
  <tableColumns count="1">
    <tableColumn id="1" xr3:uid="{00000000-0010-0000-1900-000001000000}" name="Event type Lookup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107" displayName="Table107" ref="E4:F7" totalsRowShown="0">
  <autoFilter ref="E4:F7" xr:uid="{00000000-000C-0000-FFFF-FFFF03000000}"/>
  <tableColumns count="2">
    <tableColumn id="1" xr3:uid="{00000000-0010-0000-0300-000001000000}" name="Column1"/>
    <tableColumn id="2" xr3:uid="{00000000-0010-0000-0300-000002000000}" name="Column2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02792AA-ECC7-1B49-8C9E-3275F1339563}" name="ProjectLookup2830" displayName="ProjectLookup2830" ref="H16:H25" totalsRowShown="0">
  <autoFilter ref="H16:H25" xr:uid="{102792AA-ECC7-1B49-8C9E-3275F1339563}"/>
  <sortState xmlns:xlrd2="http://schemas.microsoft.com/office/spreadsheetml/2017/richdata2" ref="H17:H25">
    <sortCondition ref="H1:H10"/>
  </sortState>
  <tableColumns count="1">
    <tableColumn id="1" xr3:uid="{B93E926C-D202-9F47-8E9C-955062B3F297}" name="Task Lookup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20B1553-0488-454A-A261-F7A82C523BAD}" name="ClientLookup2931" displayName="ClientLookup2931" ref="I16:I19" totalsRowShown="0">
  <autoFilter ref="I16:I19" xr:uid="{820B1553-0488-454A-A261-F7A82C523BAD}"/>
  <tableColumns count="1">
    <tableColumn id="1" xr3:uid="{AF29BB0C-63BF-8943-A3BF-5EFB83BB16FA}" name="Event type Lookup"/>
  </tableColumns>
  <tableStyleInfo name="TableStyleLight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MonthlyTimeSheet69" displayName="MonthlyTimeSheet69" ref="B10:F41" totalsRowCount="1" headerRowDxfId="69">
  <autoFilter ref="B10:F40" xr:uid="{00000000-0009-0000-0100-000008000000}"/>
  <tableColumns count="5">
    <tableColumn id="1" xr3:uid="{00000000-0010-0000-0400-000001000000}" name="Day" totalsRowLabel="Total" totalsRowDxfId="68">
      <calculatedColumnFormula>IF(AND(PeriodStart&lt;&gt;0,MonthlyTimeSheet69[[#This Row],[Date]]&lt;&gt;""),TEXT(WEEKDAY(MonthlyTimeSheet69[[#This Row],[Date]]),"dddd"),"")</calculatedColumnFormula>
    </tableColumn>
    <tableColumn id="3" xr3:uid="{00000000-0010-0000-0400-000003000000}" name="Date" totalsRowDxfId="67">
      <calculatedColumnFormula>IF(Period_Start&lt;&gt;0,Period_Start,"")</calculatedColumnFormula>
    </tableColumn>
    <tableColumn id="5" xr3:uid="{00000000-0010-0000-0400-000005000000}" name="Task" totalsRowDxfId="66"/>
    <tableColumn id="7" xr3:uid="{00000000-0010-0000-0400-000007000000}" name="School type:" totalsRowDxfId="65"/>
    <tableColumn id="9" xr3:uid="{00000000-0010-0000-0400-000009000000}" name="Total hours" totalsRowFunction="sum" dataDxfId="64" totalsRowDxfId="63">
      <calculatedColumnFormula>IF(#REF!&gt;0,IF(#REF!&lt;MinHours,MinHours*HourlyRate,(#REF!)*HourlyRate),"")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vmlDrawing" Target="../drawings/vmlDrawing10.vml"/><Relationship Id="rId6" Type="http://schemas.openxmlformats.org/officeDocument/2006/relationships/comments" Target="../comments10.xml"/><Relationship Id="rId5" Type="http://schemas.openxmlformats.org/officeDocument/2006/relationships/table" Target="../tables/table40.xml"/><Relationship Id="rId4" Type="http://schemas.openxmlformats.org/officeDocument/2006/relationships/table" Target="../tables/table3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vmlDrawing" Target="../drawings/vmlDrawing11.vml"/><Relationship Id="rId6" Type="http://schemas.openxmlformats.org/officeDocument/2006/relationships/comments" Target="../comments11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vmlDrawing" Target="../drawings/vmlDrawing12.vml"/><Relationship Id="rId6" Type="http://schemas.openxmlformats.org/officeDocument/2006/relationships/comments" Target="../comments12.xml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table" Target="../tables/table4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2.vml"/><Relationship Id="rId6" Type="http://schemas.openxmlformats.org/officeDocument/2006/relationships/comments" Target="../comments2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vmlDrawing" Target="../drawings/vmlDrawing3.vml"/><Relationship Id="rId6" Type="http://schemas.openxmlformats.org/officeDocument/2006/relationships/comments" Target="../comments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vmlDrawing" Target="../drawings/vmlDrawing4.vml"/><Relationship Id="rId6" Type="http://schemas.openxmlformats.org/officeDocument/2006/relationships/comments" Target="../comments4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vmlDrawing" Target="../drawings/vmlDrawing5.vml"/><Relationship Id="rId6" Type="http://schemas.openxmlformats.org/officeDocument/2006/relationships/comments" Target="../comments5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vmlDrawing" Target="../drawings/vmlDrawing6.vml"/><Relationship Id="rId6" Type="http://schemas.openxmlformats.org/officeDocument/2006/relationships/comments" Target="../comments6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vmlDrawing" Target="../drawings/vmlDrawing7.vml"/><Relationship Id="rId6" Type="http://schemas.openxmlformats.org/officeDocument/2006/relationships/comments" Target="../comments7.xml"/><Relationship Id="rId5" Type="http://schemas.openxmlformats.org/officeDocument/2006/relationships/table" Target="../tables/table28.xml"/><Relationship Id="rId4" Type="http://schemas.openxmlformats.org/officeDocument/2006/relationships/table" Target="../tables/table2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vmlDrawing" Target="../drawings/vmlDrawing8.vml"/><Relationship Id="rId6" Type="http://schemas.openxmlformats.org/officeDocument/2006/relationships/comments" Target="../comments8.xml"/><Relationship Id="rId5" Type="http://schemas.openxmlformats.org/officeDocument/2006/relationships/table" Target="../tables/table32.xml"/><Relationship Id="rId4" Type="http://schemas.openxmlformats.org/officeDocument/2006/relationships/table" Target="../tables/table3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vmlDrawing" Target="../drawings/vmlDrawing9.vml"/><Relationship Id="rId6" Type="http://schemas.openxmlformats.org/officeDocument/2006/relationships/comments" Target="../comments9.xml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12"/>
  <sheetViews>
    <sheetView showGridLines="0" showZeros="0" tabSelected="1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45292</v>
      </c>
    </row>
    <row r="6" spans="2:9" ht="17" customHeight="1" x14ac:dyDescent="0.2">
      <c r="B6" s="6" t="s">
        <v>16</v>
      </c>
      <c r="C6" s="14"/>
      <c r="D6" s="15"/>
      <c r="E6" s="4" t="s">
        <v>29</v>
      </c>
      <c r="F6" s="12"/>
    </row>
    <row r="7" spans="2:9" x14ac:dyDescent="0.2">
      <c r="B7" s="3" t="s">
        <v>24</v>
      </c>
      <c r="C7" s="14"/>
      <c r="D7" s="15"/>
      <c r="E7" s="4" t="s">
        <v>30</v>
      </c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IF(AND(PeriodStart&lt;&gt;0,MonthlyTimeSheet4[[#This Row],[Date]]&lt;&gt;""),TEXT(WEEKDAY(MonthlyTimeSheet4[[#This Row],[Date]]),"dddd"),"")</f>
        <v>Monday</v>
      </c>
      <c r="C11" s="5">
        <f>IF(PeriodStart&lt;&gt;0,PeriodStart,"")</f>
        <v>45292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IF(AND(PeriodStart&lt;&gt;0,MonthlyTimeSheet4[[#This Row],[Date]]&lt;&gt;""),TEXT(WEEKDAY(MonthlyTimeSheet4[[#This Row],[Date]]),"dddd"),"")</f>
        <v>Tuesday</v>
      </c>
      <c r="C12" s="5">
        <f>IF(PeriodStart&lt;&gt;0,PeriodStart+1,"")</f>
        <v>45293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IF(AND(PeriodStart&lt;&gt;0,MonthlyTimeSheet4[[#This Row],[Date]]&lt;&gt;""),TEXT(WEEKDAY(MonthlyTimeSheet4[[#This Row],[Date]]),"dddd"),"")</f>
        <v>Wednesday</v>
      </c>
      <c r="C13" s="5">
        <f>IF(PeriodStart&lt;&gt;0,PeriodStart+2,"")</f>
        <v>45294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IF(AND(PeriodStart&lt;&gt;0,MonthlyTimeSheet4[[#This Row],[Date]]&lt;&gt;""),TEXT(WEEKDAY(MonthlyTimeSheet4[[#This Row],[Date]]),"dddd"),"")</f>
        <v>Thursday</v>
      </c>
      <c r="C14" s="5">
        <f>IF(PeriodStart&lt;&gt;0,PeriodStart+3,"")</f>
        <v>45295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IF(AND(PeriodStart&lt;&gt;0,MonthlyTimeSheet4[[#This Row],[Date]]&lt;&gt;""),TEXT(WEEKDAY(MonthlyTimeSheet4[[#This Row],[Date]]),"dddd"),"")</f>
        <v>Friday</v>
      </c>
      <c r="C15" s="5">
        <f>IF(PeriodStart&lt;&gt;0,PeriodStart+4,"")</f>
        <v>45296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IF(AND(PeriodStart&lt;&gt;0,MonthlyTimeSheet4[[#This Row],[Date]]&lt;&gt;""),TEXT(WEEKDAY(MonthlyTimeSheet4[[#This Row],[Date]]),"dddd"),"")</f>
        <v>Saturday</v>
      </c>
      <c r="C16" s="5">
        <f>IF(PeriodStart&lt;&gt;0,PeriodStart+5,"")</f>
        <v>45297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IF(AND(PeriodStart&lt;&gt;0,MonthlyTimeSheet4[[#This Row],[Date]]&lt;&gt;""),TEXT(WEEKDAY(MonthlyTimeSheet4[[#This Row],[Date]]),"dddd"),"")</f>
        <v>Sunday</v>
      </c>
      <c r="C17" s="5">
        <f>IF(PeriodStart&lt;&gt;0,PeriodStart+6,"")</f>
        <v>45298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IF(AND(PeriodStart&lt;&gt;0,MonthlyTimeSheet4[[#This Row],[Date]]&lt;&gt;""),TEXT(WEEKDAY(MonthlyTimeSheet4[[#This Row],[Date]]),"dddd"),"")</f>
        <v>Monday</v>
      </c>
      <c r="C18" s="5">
        <f>IF(PeriodStart&lt;&gt;0,PeriodStart+7,"")</f>
        <v>45299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IF(AND(PeriodStart&lt;&gt;0,MonthlyTimeSheet4[[#This Row],[Date]]&lt;&gt;""),TEXT(WEEKDAY(MonthlyTimeSheet4[[#This Row],[Date]]),"dddd"),"")</f>
        <v>Tuesday</v>
      </c>
      <c r="C19" s="5">
        <f>IF(PeriodStart&lt;&gt;0,PeriodStart+8,"")</f>
        <v>45300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IF(AND(PeriodStart&lt;&gt;0,MonthlyTimeSheet4[[#This Row],[Date]]&lt;&gt;""),TEXT(WEEKDAY(MonthlyTimeSheet4[[#This Row],[Date]]),"dddd"),"")</f>
        <v>Wednesday</v>
      </c>
      <c r="C20" s="5">
        <f>IF(PeriodStart&lt;&gt;0,PeriodStart+9,"")</f>
        <v>45301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IF(AND(PeriodStart&lt;&gt;0,MonthlyTimeSheet4[[#This Row],[Date]]&lt;&gt;""),TEXT(WEEKDAY(MonthlyTimeSheet4[[#This Row],[Date]]),"dddd"),"")</f>
        <v>Thursday</v>
      </c>
      <c r="C21" s="5">
        <f>IF(PeriodStart&lt;&gt;0,PeriodStart+10,"")</f>
        <v>45302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IF(AND(PeriodStart&lt;&gt;0,MonthlyTimeSheet4[[#This Row],[Date]]&lt;&gt;""),TEXT(WEEKDAY(MonthlyTimeSheet4[[#This Row],[Date]]),"dddd"),"")</f>
        <v>Friday</v>
      </c>
      <c r="C22" s="5">
        <f>IF(PeriodStart&lt;&gt;0,PeriodStart+11,"")</f>
        <v>45303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IF(AND(PeriodStart&lt;&gt;0,MonthlyTimeSheet4[[#This Row],[Date]]&lt;&gt;""),TEXT(WEEKDAY(MonthlyTimeSheet4[[#This Row],[Date]]),"dddd"),"")</f>
        <v>Saturday</v>
      </c>
      <c r="C23" s="5">
        <f>IF(PeriodStart&lt;&gt;0,PeriodStart+12,"")</f>
        <v>45304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IF(AND(PeriodStart&lt;&gt;0,MonthlyTimeSheet4[[#This Row],[Date]]&lt;&gt;""),TEXT(WEEKDAY(MonthlyTimeSheet4[[#This Row],[Date]]),"dddd"),"")</f>
        <v>Sunday</v>
      </c>
      <c r="C24" s="5">
        <f>IF(PeriodStart&lt;&gt;0,PeriodStart+13,"")</f>
        <v>45305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IF(AND(PeriodStart&lt;&gt;0,MonthlyTimeSheet4[[#This Row],[Date]]&lt;&gt;""),TEXT(WEEKDAY(MonthlyTimeSheet4[[#This Row],[Date]]),"dddd"),"")</f>
        <v>Monday</v>
      </c>
      <c r="C25" s="5">
        <f>IF(PeriodStart&lt;&gt;0,PeriodStart+14,"")</f>
        <v>45306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IF(AND(PeriodStart&lt;&gt;0,MonthlyTimeSheet4[[#This Row],[Date]]&lt;&gt;""),TEXT(WEEKDAY(MonthlyTimeSheet4[[#This Row],[Date]]),"dddd"),"")</f>
        <v>Tuesday</v>
      </c>
      <c r="C26" s="5">
        <f>IF(PeriodStart&lt;&gt;0,PeriodStart+15,"")</f>
        <v>45307</v>
      </c>
      <c r="D26"/>
      <c r="E26"/>
      <c r="F26"/>
    </row>
    <row r="27" spans="2:9" s="1" customFormat="1" ht="23.25" customHeight="1" x14ac:dyDescent="0.2">
      <c r="B27" t="str">
        <f>IF(AND(PeriodStart&lt;&gt;0,MonthlyTimeSheet4[[#This Row],[Date]]&lt;&gt;""),TEXT(WEEKDAY(MonthlyTimeSheet4[[#This Row],[Date]]),"dddd"),"")</f>
        <v>Wednesday</v>
      </c>
      <c r="C27" s="5">
        <f>IF(PeriodStart&lt;&gt;0,PeriodStart+16,"")</f>
        <v>45308</v>
      </c>
      <c r="D27"/>
      <c r="E27"/>
      <c r="F27"/>
    </row>
    <row r="28" spans="2:9" s="1" customFormat="1" ht="23.25" customHeight="1" x14ac:dyDescent="0.2">
      <c r="B28" t="str">
        <f>IF(AND(PeriodStart&lt;&gt;0,MonthlyTimeSheet4[[#This Row],[Date]]&lt;&gt;""),TEXT(WEEKDAY(MonthlyTimeSheet4[[#This Row],[Date]]),"dddd"),"")</f>
        <v>Thursday</v>
      </c>
      <c r="C28" s="5">
        <f>IF(PeriodStart&lt;&gt;0,PeriodStart+17,"")</f>
        <v>45309</v>
      </c>
      <c r="D28"/>
      <c r="E28"/>
      <c r="F28"/>
    </row>
    <row r="29" spans="2:9" s="1" customFormat="1" ht="23.25" customHeight="1" x14ac:dyDescent="0.2">
      <c r="B29" t="str">
        <f>IF(AND(PeriodStart&lt;&gt;0,MonthlyTimeSheet4[[#This Row],[Date]]&lt;&gt;""),TEXT(WEEKDAY(MonthlyTimeSheet4[[#This Row],[Date]]),"dddd"),"")</f>
        <v>Friday</v>
      </c>
      <c r="C29" s="5">
        <f>IF(PeriodStart&lt;&gt;0,PeriodStart+18,"")</f>
        <v>45310</v>
      </c>
      <c r="D29"/>
      <c r="E29"/>
      <c r="F29"/>
    </row>
    <row r="30" spans="2:9" s="1" customFormat="1" ht="23.25" customHeight="1" x14ac:dyDescent="0.2">
      <c r="B30" t="str">
        <f>IF(AND(PeriodStart&lt;&gt;0,MonthlyTimeSheet4[[#This Row],[Date]]&lt;&gt;""),TEXT(WEEKDAY(MonthlyTimeSheet4[[#This Row],[Date]]),"dddd"),"")</f>
        <v>Sunday</v>
      </c>
      <c r="C30" s="5">
        <f>IF(PeriodStart&lt;&gt;0,PeriodStart+20,"")</f>
        <v>45312</v>
      </c>
      <c r="D30"/>
      <c r="E30"/>
      <c r="F30"/>
    </row>
    <row r="31" spans="2:9" s="1" customFormat="1" ht="23.25" customHeight="1" x14ac:dyDescent="0.2">
      <c r="B31" t="str">
        <f>IF(AND(PeriodStart&lt;&gt;0,MonthlyTimeSheet4[[#This Row],[Date]]&lt;&gt;""),TEXT(WEEKDAY(MonthlyTimeSheet4[[#This Row],[Date]]),"dddd"),"")</f>
        <v>Monday</v>
      </c>
      <c r="C31" s="5">
        <f>IF(PeriodStart&lt;&gt;0,PeriodStart+21,"")</f>
        <v>45313</v>
      </c>
      <c r="D31"/>
      <c r="E31"/>
      <c r="F31"/>
    </row>
    <row r="32" spans="2:9" s="1" customFormat="1" ht="23.25" customHeight="1" x14ac:dyDescent="0.2">
      <c r="B32" t="str">
        <f>IF(AND(PeriodStart&lt;&gt;0,MonthlyTimeSheet4[[#This Row],[Date]]&lt;&gt;""),TEXT(WEEKDAY(MonthlyTimeSheet4[[#This Row],[Date]]),"dddd"),"")</f>
        <v>Tuesday</v>
      </c>
      <c r="C32" s="5">
        <f>IF(PeriodStart&lt;&gt;0,PeriodStart+22,"")</f>
        <v>45314</v>
      </c>
      <c r="D32"/>
      <c r="E32"/>
      <c r="F32"/>
    </row>
    <row r="33" spans="2:6" s="1" customFormat="1" ht="23.25" customHeight="1" x14ac:dyDescent="0.2">
      <c r="B33" t="str">
        <f>IF(AND(PeriodStart&lt;&gt;0,MonthlyTimeSheet4[[#This Row],[Date]]&lt;&gt;""),TEXT(WEEKDAY(MonthlyTimeSheet4[[#This Row],[Date]]),"dddd"),"")</f>
        <v>Wednesday</v>
      </c>
      <c r="C33" s="5">
        <f>IF(PeriodStart&lt;&gt;0,PeriodStart+23,"")</f>
        <v>45315</v>
      </c>
      <c r="D33"/>
      <c r="E33"/>
      <c r="F33"/>
    </row>
    <row r="34" spans="2:6" s="1" customFormat="1" ht="23.25" customHeight="1" x14ac:dyDescent="0.2">
      <c r="B34" t="str">
        <f>IF(AND(PeriodStart&lt;&gt;0,MonthlyTimeSheet4[[#This Row],[Date]]&lt;&gt;""),TEXT(WEEKDAY(MonthlyTimeSheet4[[#This Row],[Date]]),"dddd"),"")</f>
        <v>Thursday</v>
      </c>
      <c r="C34" s="5">
        <f>IF(PeriodStart&lt;&gt;0,PeriodStart+24,"")</f>
        <v>45316</v>
      </c>
      <c r="D34"/>
      <c r="E34"/>
      <c r="F34"/>
    </row>
    <row r="35" spans="2:6" s="1" customFormat="1" ht="23.25" customHeight="1" x14ac:dyDescent="0.2">
      <c r="B35" t="str">
        <f>IF(AND(PeriodStart&lt;&gt;0,MonthlyTimeSheet4[[#This Row],[Date]]&lt;&gt;""),TEXT(WEEKDAY(MonthlyTimeSheet4[[#This Row],[Date]]),"dddd"),"")</f>
        <v>Friday</v>
      </c>
      <c r="C35" s="5">
        <f>IF(PeriodStart&lt;&gt;0,PeriodStart+25,"")</f>
        <v>45317</v>
      </c>
      <c r="D35"/>
      <c r="E35"/>
      <c r="F35"/>
    </row>
    <row r="36" spans="2:6" s="1" customFormat="1" ht="23.25" customHeight="1" x14ac:dyDescent="0.2">
      <c r="B36" t="str">
        <f>IF(AND(PeriodStart&lt;&gt;0,MonthlyTimeSheet4[[#This Row],[Date]]&lt;&gt;""),TEXT(WEEKDAY(MonthlyTimeSheet4[[#This Row],[Date]]),"dddd"),"")</f>
        <v>Saturday</v>
      </c>
      <c r="C36" s="5">
        <f>IF(PeriodStart&lt;&gt;0,PeriodStart+26,"")</f>
        <v>45318</v>
      </c>
      <c r="D36"/>
      <c r="E36"/>
      <c r="F36"/>
    </row>
    <row r="37" spans="2:6" ht="18.75" customHeight="1" x14ac:dyDescent="0.2">
      <c r="B37" t="str">
        <f>IF(AND(PeriodStart&lt;&gt;0,MonthlyTimeSheet4[[#This Row],[Date]]&lt;&gt;""),TEXT(WEEKDAY(MonthlyTimeSheet4[[#This Row],[Date]]),"dddd"),"")</f>
        <v>Sunday</v>
      </c>
      <c r="C37" s="5">
        <f>IF(PeriodStart&lt;&gt;0,PeriodStart+27,"")</f>
        <v>45319</v>
      </c>
    </row>
    <row r="38" spans="2:6" ht="18.75" customHeight="1" x14ac:dyDescent="0.2">
      <c r="B38" t="str">
        <f>IF(AND(PeriodStart&lt;&gt;0,MonthlyTimeSheet4[[#This Row],[Date]]&lt;&gt;""),TEXT(WEEKDAY(MonthlyTimeSheet4[[#This Row],[Date]]),"dddd"),"")</f>
        <v>Monday</v>
      </c>
      <c r="C38" s="5">
        <f>IF(PeriodStart&lt;&gt;0,IF(PeriodStart+28&lt;=DATE(YEAR(PeriodStart),MONTH(PeriodStart)+1,0),PeriodStart+28,""),"")</f>
        <v>45320</v>
      </c>
    </row>
    <row r="39" spans="2:6" ht="18.75" customHeight="1" x14ac:dyDescent="0.2">
      <c r="B39" t="str">
        <f>IF(AND(PeriodStart&lt;&gt;0,MonthlyTimeSheet4[[#This Row],[Date]]&lt;&gt;""),TEXT(WEEKDAY(MonthlyTimeSheet4[[#This Row],[Date]]),"dddd"),"")</f>
        <v>Tuesday</v>
      </c>
      <c r="C39" s="5">
        <f>IF(PeriodStart&lt;&gt;0,IF(PeriodStart+29&lt;=DATE(YEAR(PeriodStart),MONTH(PeriodStart)+1,0),PeriodStart+29,""),"")</f>
        <v>45321</v>
      </c>
    </row>
    <row r="40" spans="2:6" ht="18.75" customHeight="1" x14ac:dyDescent="0.2">
      <c r="B40" t="str">
        <f>IF(AND(PeriodStart&lt;&gt;0,MonthlyTimeSheet4[[#This Row],[Date]]&lt;&gt;""),TEXT(WEEKDAY(MonthlyTimeSheet4[[#This Row],[Date]]),"dddd"),"")</f>
        <v>Wednesday</v>
      </c>
      <c r="C40" s="5">
        <f>IF(PeriodStart&lt;&gt;0,IF(PeriodStart+30&lt;=DATE(YEAR(PeriodStart),MONTH(PeriodStart)+1,0),PeriodStart+30,""),"")</f>
        <v>45322</v>
      </c>
    </row>
    <row r="41" spans="2:6" ht="27" customHeight="1" x14ac:dyDescent="0.2">
      <c r="B41" t="s">
        <v>1</v>
      </c>
      <c r="C41" s="2"/>
      <c r="F41" s="7">
        <f>SUBTOTAL(109,MonthlyTimeSheet4[Total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</sheetData>
  <mergeCells count="3">
    <mergeCell ref="B1:F1"/>
    <mergeCell ref="B2:F2"/>
    <mergeCell ref="B3:F3"/>
  </mergeCells>
  <phoneticPr fontId="8" type="noConversion"/>
  <dataValidations count="2"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000-000000000000}">
      <formula1>ClientList</formula1>
    </dataValidation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000-000001000000}">
      <formula1>ProjectList</formula1>
    </dataValidation>
  </dataValidations>
  <printOptions horizontalCentered="1"/>
  <pageMargins left="0.5" right="0.5" top="0.75" bottom="0" header="0.5" footer="0"/>
  <pageSetup scale="58" orientation="portrait" horizontalDpi="4294967292" verticalDpi="4294967292" r:id="rId1"/>
  <headerFooter alignWithMargins="0"/>
  <legacyDrawing r:id="rId2"/>
  <tableParts count="4">
    <tablePart r:id="rId3"/>
    <tablePart r:id="rId4"/>
    <tablePart r:id="rId5"/>
    <tablePart r:id="rId6"/>
  </tableParts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45566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IF(AND(PeriodStart&lt;&gt;0,MonthlyTimeSheet121416182022[[#This Row],[Date]]&lt;&gt;""),TEXT(WEEKDAY(MonthlyTimeSheet121416182022[[#This Row],[Date]]),"dddd"),"")</f>
        <v>Tuesday</v>
      </c>
      <c r="C11" s="5">
        <f>IF(PeriodStart&lt;&gt;0,PeriodStart,"")</f>
        <v>45566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IF(AND(PeriodStart&lt;&gt;0,MonthlyTimeSheet121416182022[[#This Row],[Date]]&lt;&gt;""),TEXT(WEEKDAY(MonthlyTimeSheet121416182022[[#This Row],[Date]]),"dddd"),"")</f>
        <v>Wednesday</v>
      </c>
      <c r="C12" s="5">
        <f>IF(PeriodStart&lt;&gt;0,PeriodStart+1,"")</f>
        <v>45567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IF(AND(PeriodStart&lt;&gt;0,MonthlyTimeSheet121416182022[[#This Row],[Date]]&lt;&gt;""),TEXT(WEEKDAY(MonthlyTimeSheet121416182022[[#This Row],[Date]]),"dddd"),"")</f>
        <v>Thursday</v>
      </c>
      <c r="C13" s="5">
        <f>IF(PeriodStart&lt;&gt;0,PeriodStart+2,"")</f>
        <v>45568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IF(AND(PeriodStart&lt;&gt;0,MonthlyTimeSheet121416182022[[#This Row],[Date]]&lt;&gt;""),TEXT(WEEKDAY(MonthlyTimeSheet121416182022[[#This Row],[Date]]),"dddd"),"")</f>
        <v>Friday</v>
      </c>
      <c r="C14" s="5">
        <f>IF(PeriodStart&lt;&gt;0,PeriodStart+3,"")</f>
        <v>45569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IF(AND(PeriodStart&lt;&gt;0,MonthlyTimeSheet121416182022[[#This Row],[Date]]&lt;&gt;""),TEXT(WEEKDAY(MonthlyTimeSheet121416182022[[#This Row],[Date]]),"dddd"),"")</f>
        <v>Saturday</v>
      </c>
      <c r="C15" s="5">
        <f>IF(PeriodStart&lt;&gt;0,PeriodStart+4,"")</f>
        <v>45570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IF(AND(PeriodStart&lt;&gt;0,MonthlyTimeSheet121416182022[[#This Row],[Date]]&lt;&gt;""),TEXT(WEEKDAY(MonthlyTimeSheet121416182022[[#This Row],[Date]]),"dddd"),"")</f>
        <v>Sunday</v>
      </c>
      <c r="C16" s="5">
        <f>IF(PeriodStart&lt;&gt;0,PeriodStart+5,"")</f>
        <v>45571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IF(AND(PeriodStart&lt;&gt;0,MonthlyTimeSheet121416182022[[#This Row],[Date]]&lt;&gt;""),TEXT(WEEKDAY(MonthlyTimeSheet121416182022[[#This Row],[Date]]),"dddd"),"")</f>
        <v>Monday</v>
      </c>
      <c r="C17" s="5">
        <f>IF(PeriodStart&lt;&gt;0,PeriodStart+6,"")</f>
        <v>45572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IF(AND(PeriodStart&lt;&gt;0,MonthlyTimeSheet121416182022[[#This Row],[Date]]&lt;&gt;""),TEXT(WEEKDAY(MonthlyTimeSheet121416182022[[#This Row],[Date]]),"dddd"),"")</f>
        <v>Tuesday</v>
      </c>
      <c r="C18" s="5">
        <f>IF(PeriodStart&lt;&gt;0,PeriodStart+7,"")</f>
        <v>45573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IF(AND(PeriodStart&lt;&gt;0,MonthlyTimeSheet121416182022[[#This Row],[Date]]&lt;&gt;""),TEXT(WEEKDAY(MonthlyTimeSheet121416182022[[#This Row],[Date]]),"dddd"),"")</f>
        <v>Wednesday</v>
      </c>
      <c r="C19" s="5">
        <f>IF(PeriodStart&lt;&gt;0,PeriodStart+8,"")</f>
        <v>45574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IF(AND(PeriodStart&lt;&gt;0,MonthlyTimeSheet121416182022[[#This Row],[Date]]&lt;&gt;""),TEXT(WEEKDAY(MonthlyTimeSheet121416182022[[#This Row],[Date]]),"dddd"),"")</f>
        <v>Thursday</v>
      </c>
      <c r="C20" s="5">
        <f>IF(PeriodStart&lt;&gt;0,PeriodStart+9,"")</f>
        <v>45575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IF(AND(PeriodStart&lt;&gt;0,MonthlyTimeSheet121416182022[[#This Row],[Date]]&lt;&gt;""),TEXT(WEEKDAY(MonthlyTimeSheet121416182022[[#This Row],[Date]]),"dddd"),"")</f>
        <v>Friday</v>
      </c>
      <c r="C21" s="5">
        <f>IF(PeriodStart&lt;&gt;0,PeriodStart+10,"")</f>
        <v>45576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IF(AND(PeriodStart&lt;&gt;0,MonthlyTimeSheet121416182022[[#This Row],[Date]]&lt;&gt;""),TEXT(WEEKDAY(MonthlyTimeSheet121416182022[[#This Row],[Date]]),"dddd"),"")</f>
        <v>Saturday</v>
      </c>
      <c r="C22" s="5">
        <f>IF(PeriodStart&lt;&gt;0,PeriodStart+11,"")</f>
        <v>45577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IF(AND(PeriodStart&lt;&gt;0,MonthlyTimeSheet121416182022[[#This Row],[Date]]&lt;&gt;""),TEXT(WEEKDAY(MonthlyTimeSheet121416182022[[#This Row],[Date]]),"dddd"),"")</f>
        <v>Sunday</v>
      </c>
      <c r="C23" s="5">
        <f>IF(PeriodStart&lt;&gt;0,PeriodStart+12,"")</f>
        <v>45578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IF(AND(PeriodStart&lt;&gt;0,MonthlyTimeSheet121416182022[[#This Row],[Date]]&lt;&gt;""),TEXT(WEEKDAY(MonthlyTimeSheet121416182022[[#This Row],[Date]]),"dddd"),"")</f>
        <v>Monday</v>
      </c>
      <c r="C24" s="5">
        <f>IF(PeriodStart&lt;&gt;0,PeriodStart+13,"")</f>
        <v>45579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IF(AND(PeriodStart&lt;&gt;0,MonthlyTimeSheet121416182022[[#This Row],[Date]]&lt;&gt;""),TEXT(WEEKDAY(MonthlyTimeSheet121416182022[[#This Row],[Date]]),"dddd"),"")</f>
        <v>Tuesday</v>
      </c>
      <c r="C25" s="5">
        <f>IF(PeriodStart&lt;&gt;0,PeriodStart+14,"")</f>
        <v>45580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IF(AND(PeriodStart&lt;&gt;0,MonthlyTimeSheet121416182022[[#This Row],[Date]]&lt;&gt;""),TEXT(WEEKDAY(MonthlyTimeSheet121416182022[[#This Row],[Date]]),"dddd"),"")</f>
        <v>Wednesday</v>
      </c>
      <c r="C26" s="5">
        <f>IF(PeriodStart&lt;&gt;0,PeriodStart+15,"")</f>
        <v>45581</v>
      </c>
      <c r="D26"/>
      <c r="E26"/>
      <c r="F26"/>
    </row>
    <row r="27" spans="2:9" s="1" customFormat="1" ht="23.25" customHeight="1" x14ac:dyDescent="0.2">
      <c r="B27" t="str">
        <f>IF(AND(PeriodStart&lt;&gt;0,MonthlyTimeSheet121416182022[[#This Row],[Date]]&lt;&gt;""),TEXT(WEEKDAY(MonthlyTimeSheet121416182022[[#This Row],[Date]]),"dddd"),"")</f>
        <v>Thursday</v>
      </c>
      <c r="C27" s="5">
        <f>IF(PeriodStart&lt;&gt;0,PeriodStart+16,"")</f>
        <v>45582</v>
      </c>
      <c r="D27"/>
      <c r="E27"/>
      <c r="F27"/>
    </row>
    <row r="28" spans="2:9" s="1" customFormat="1" ht="23.25" customHeight="1" x14ac:dyDescent="0.2">
      <c r="B28" t="str">
        <f>IF(AND(PeriodStart&lt;&gt;0,MonthlyTimeSheet121416182022[[#This Row],[Date]]&lt;&gt;""),TEXT(WEEKDAY(MonthlyTimeSheet121416182022[[#This Row],[Date]]),"dddd"),"")</f>
        <v>Friday</v>
      </c>
      <c r="C28" s="5">
        <f>IF(PeriodStart&lt;&gt;0,PeriodStart+17,"")</f>
        <v>45583</v>
      </c>
      <c r="D28"/>
      <c r="E28"/>
      <c r="F28"/>
    </row>
    <row r="29" spans="2:9" s="1" customFormat="1" ht="23.25" customHeight="1" x14ac:dyDescent="0.2">
      <c r="B29" t="str">
        <f>IF(AND(PeriodStart&lt;&gt;0,MonthlyTimeSheet121416182022[[#This Row],[Date]]&lt;&gt;""),TEXT(WEEKDAY(MonthlyTimeSheet121416182022[[#This Row],[Date]]),"dddd"),"")</f>
        <v>Saturday</v>
      </c>
      <c r="C29" s="5">
        <f>IF(PeriodStart&lt;&gt;0,PeriodStart+18,"")</f>
        <v>45584</v>
      </c>
      <c r="D29"/>
      <c r="E29"/>
      <c r="F29"/>
    </row>
    <row r="30" spans="2:9" s="1" customFormat="1" ht="23.25" customHeight="1" x14ac:dyDescent="0.2">
      <c r="B30" t="str">
        <f>IF(AND(PeriodStart&lt;&gt;0,MonthlyTimeSheet121416182022[[#This Row],[Date]]&lt;&gt;""),TEXT(WEEKDAY(MonthlyTimeSheet121416182022[[#This Row],[Date]]),"dddd"),"")</f>
        <v>Monday</v>
      </c>
      <c r="C30" s="5">
        <f>IF(PeriodStart&lt;&gt;0,PeriodStart+20,"")</f>
        <v>45586</v>
      </c>
      <c r="D30"/>
      <c r="E30"/>
      <c r="F30"/>
    </row>
    <row r="31" spans="2:9" s="1" customFormat="1" ht="23.25" customHeight="1" x14ac:dyDescent="0.2">
      <c r="B31" t="str">
        <f>IF(AND(PeriodStart&lt;&gt;0,MonthlyTimeSheet121416182022[[#This Row],[Date]]&lt;&gt;""),TEXT(WEEKDAY(MonthlyTimeSheet121416182022[[#This Row],[Date]]),"dddd"),"")</f>
        <v>Tuesday</v>
      </c>
      <c r="C31" s="5">
        <f>IF(PeriodStart&lt;&gt;0,PeriodStart+21,"")</f>
        <v>45587</v>
      </c>
      <c r="D31"/>
      <c r="E31"/>
      <c r="F31"/>
    </row>
    <row r="32" spans="2:9" s="1" customFormat="1" ht="23.25" customHeight="1" x14ac:dyDescent="0.2">
      <c r="B32" t="str">
        <f>IF(AND(PeriodStart&lt;&gt;0,MonthlyTimeSheet121416182022[[#This Row],[Date]]&lt;&gt;""),TEXT(WEEKDAY(MonthlyTimeSheet121416182022[[#This Row],[Date]]),"dddd"),"")</f>
        <v>Wednesday</v>
      </c>
      <c r="C32" s="5">
        <f>IF(PeriodStart&lt;&gt;0,PeriodStart+22,"")</f>
        <v>45588</v>
      </c>
      <c r="D32"/>
      <c r="E32"/>
      <c r="F32"/>
    </row>
    <row r="33" spans="2:6" s="1" customFormat="1" ht="23.25" customHeight="1" x14ac:dyDescent="0.2">
      <c r="B33" t="str">
        <f>IF(AND(PeriodStart&lt;&gt;0,MonthlyTimeSheet121416182022[[#This Row],[Date]]&lt;&gt;""),TEXT(WEEKDAY(MonthlyTimeSheet121416182022[[#This Row],[Date]]),"dddd"),"")</f>
        <v>Thursday</v>
      </c>
      <c r="C33" s="5">
        <f>IF(PeriodStart&lt;&gt;0,PeriodStart+23,"")</f>
        <v>45589</v>
      </c>
      <c r="D33"/>
      <c r="E33"/>
      <c r="F33"/>
    </row>
    <row r="34" spans="2:6" s="1" customFormat="1" ht="23.25" customHeight="1" x14ac:dyDescent="0.2">
      <c r="B34" t="str">
        <f>IF(AND(PeriodStart&lt;&gt;0,MonthlyTimeSheet121416182022[[#This Row],[Date]]&lt;&gt;""),TEXT(WEEKDAY(MonthlyTimeSheet121416182022[[#This Row],[Date]]),"dddd"),"")</f>
        <v>Friday</v>
      </c>
      <c r="C34" s="5">
        <f>IF(PeriodStart&lt;&gt;0,PeriodStart+24,"")</f>
        <v>45590</v>
      </c>
      <c r="D34"/>
      <c r="E34"/>
      <c r="F34"/>
    </row>
    <row r="35" spans="2:6" s="1" customFormat="1" ht="23.25" customHeight="1" x14ac:dyDescent="0.2">
      <c r="B35" t="str">
        <f>IF(AND(PeriodStart&lt;&gt;0,MonthlyTimeSheet121416182022[[#This Row],[Date]]&lt;&gt;""),TEXT(WEEKDAY(MonthlyTimeSheet121416182022[[#This Row],[Date]]),"dddd"),"")</f>
        <v>Saturday</v>
      </c>
      <c r="C35" s="5">
        <f>IF(PeriodStart&lt;&gt;0,PeriodStart+25,"")</f>
        <v>45591</v>
      </c>
      <c r="D35"/>
      <c r="E35"/>
      <c r="F35"/>
    </row>
    <row r="36" spans="2:6" s="1" customFormat="1" ht="23.25" customHeight="1" x14ac:dyDescent="0.2">
      <c r="B36" t="str">
        <f>IF(AND(PeriodStart&lt;&gt;0,MonthlyTimeSheet121416182022[[#This Row],[Date]]&lt;&gt;""),TEXT(WEEKDAY(MonthlyTimeSheet121416182022[[#This Row],[Date]]),"dddd"),"")</f>
        <v>Sunday</v>
      </c>
      <c r="C36" s="5">
        <f>IF(PeriodStart&lt;&gt;0,PeriodStart+26,"")</f>
        <v>45592</v>
      </c>
      <c r="D36"/>
      <c r="E36"/>
      <c r="F36"/>
    </row>
    <row r="37" spans="2:6" ht="18.75" customHeight="1" x14ac:dyDescent="0.2">
      <c r="B37" t="str">
        <f>IF(AND(PeriodStart&lt;&gt;0,MonthlyTimeSheet121416182022[[#This Row],[Date]]&lt;&gt;""),TEXT(WEEKDAY(MonthlyTimeSheet121416182022[[#This Row],[Date]]),"dddd"),"")</f>
        <v>Monday</v>
      </c>
      <c r="C37" s="5">
        <f>IF(PeriodStart&lt;&gt;0,PeriodStart+27,"")</f>
        <v>45593</v>
      </c>
    </row>
    <row r="38" spans="2:6" ht="18.75" customHeight="1" x14ac:dyDescent="0.2">
      <c r="B38" t="str">
        <f>IF(AND(PeriodStart&lt;&gt;0,MonthlyTimeSheet121416182022[[#This Row],[Date]]&lt;&gt;""),TEXT(WEEKDAY(MonthlyTimeSheet121416182022[[#This Row],[Date]]),"dddd"),"")</f>
        <v>Tuesday</v>
      </c>
      <c r="C38" s="5">
        <f>IF(PeriodStart&lt;&gt;0,IF(PeriodStart+28&lt;=DATE(YEAR(PeriodStart),MONTH(PeriodStart)+1,0),PeriodStart+28,""),"")</f>
        <v>45594</v>
      </c>
    </row>
    <row r="39" spans="2:6" ht="18.75" customHeight="1" x14ac:dyDescent="0.2">
      <c r="B39" t="str">
        <f>IF(AND(PeriodStart&lt;&gt;0,MonthlyTimeSheet121416182022[[#This Row],[Date]]&lt;&gt;""),TEXT(WEEKDAY(MonthlyTimeSheet121416182022[[#This Row],[Date]]),"dddd"),"")</f>
        <v>Wednesday</v>
      </c>
      <c r="C39" s="5">
        <f>IF(PeriodStart&lt;&gt;0,IF(PeriodStart+29&lt;=DATE(YEAR(PeriodStart),MONTH(PeriodStart)+1,0),PeriodStart+29,""),"")</f>
        <v>45595</v>
      </c>
    </row>
    <row r="40" spans="2:6" ht="18.75" customHeight="1" x14ac:dyDescent="0.2">
      <c r="B40" t="str">
        <f>IF(AND(PeriodStart&lt;&gt;0,MonthlyTimeSheet121416182022[[#This Row],[Date]]&lt;&gt;""),TEXT(WEEKDAY(MonthlyTimeSheet121416182022[[#This Row],[Date]]),"dddd"),"")</f>
        <v>Thursday</v>
      </c>
      <c r="C40" s="5">
        <f>IF(PeriodStart&lt;&gt;0,IF(PeriodStart+30&lt;=DATE(YEAR(PeriodStart),MONTH(PeriodStart)+1,0),PeriodStart+30,""),"")</f>
        <v>45596</v>
      </c>
    </row>
    <row r="41" spans="2:6" ht="27" customHeight="1" x14ac:dyDescent="0.2">
      <c r="B41" t="s">
        <v>1</v>
      </c>
      <c r="C41" s="2"/>
      <c r="F41" s="7">
        <f>SUBTOTAL(109,MonthlyTimeSheet121416182022[Total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900-000000000000}">
      <formula1>ProjectList</formula1>
    </dataValidation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900-000001000000}">
      <formula1>ClientList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45597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IF(AND(PeriodStart&lt;&gt;0,MonthlyTimeSheet12141618202224[[#This Row],[Date]]&lt;&gt;""),TEXT(WEEKDAY(MonthlyTimeSheet12141618202224[[#This Row],[Date]]),"dddd"),"")</f>
        <v>Friday</v>
      </c>
      <c r="C11" s="5">
        <f>IF(PeriodStart&lt;&gt;0,PeriodStart,"")</f>
        <v>45597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IF(AND(PeriodStart&lt;&gt;0,MonthlyTimeSheet12141618202224[[#This Row],[Date]]&lt;&gt;""),TEXT(WEEKDAY(MonthlyTimeSheet12141618202224[[#This Row],[Date]]),"dddd"),"")</f>
        <v>Saturday</v>
      </c>
      <c r="C12" s="5">
        <f>IF(PeriodStart&lt;&gt;0,PeriodStart+1,"")</f>
        <v>45598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IF(AND(PeriodStart&lt;&gt;0,MonthlyTimeSheet12141618202224[[#This Row],[Date]]&lt;&gt;""),TEXT(WEEKDAY(MonthlyTimeSheet12141618202224[[#This Row],[Date]]),"dddd"),"")</f>
        <v>Sunday</v>
      </c>
      <c r="C13" s="5">
        <f>IF(PeriodStart&lt;&gt;0,PeriodStart+2,"")</f>
        <v>45599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IF(AND(PeriodStart&lt;&gt;0,MonthlyTimeSheet12141618202224[[#This Row],[Date]]&lt;&gt;""),TEXT(WEEKDAY(MonthlyTimeSheet12141618202224[[#This Row],[Date]]),"dddd"),"")</f>
        <v>Monday</v>
      </c>
      <c r="C14" s="5">
        <f>IF(PeriodStart&lt;&gt;0,PeriodStart+3,"")</f>
        <v>45600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IF(AND(PeriodStart&lt;&gt;0,MonthlyTimeSheet12141618202224[[#This Row],[Date]]&lt;&gt;""),TEXT(WEEKDAY(MonthlyTimeSheet12141618202224[[#This Row],[Date]]),"dddd"),"")</f>
        <v>Tuesday</v>
      </c>
      <c r="C15" s="5">
        <f>IF(PeriodStart&lt;&gt;0,PeriodStart+4,"")</f>
        <v>45601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IF(AND(PeriodStart&lt;&gt;0,MonthlyTimeSheet12141618202224[[#This Row],[Date]]&lt;&gt;""),TEXT(WEEKDAY(MonthlyTimeSheet12141618202224[[#This Row],[Date]]),"dddd"),"")</f>
        <v>Wednesday</v>
      </c>
      <c r="C16" s="5">
        <f>IF(PeriodStart&lt;&gt;0,PeriodStart+5,"")</f>
        <v>45602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IF(AND(PeriodStart&lt;&gt;0,MonthlyTimeSheet12141618202224[[#This Row],[Date]]&lt;&gt;""),TEXT(WEEKDAY(MonthlyTimeSheet12141618202224[[#This Row],[Date]]),"dddd"),"")</f>
        <v>Thursday</v>
      </c>
      <c r="C17" s="5">
        <f>IF(PeriodStart&lt;&gt;0,PeriodStart+6,"")</f>
        <v>45603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IF(AND(PeriodStart&lt;&gt;0,MonthlyTimeSheet12141618202224[[#This Row],[Date]]&lt;&gt;""),TEXT(WEEKDAY(MonthlyTimeSheet12141618202224[[#This Row],[Date]]),"dddd"),"")</f>
        <v>Friday</v>
      </c>
      <c r="C18" s="5">
        <f>IF(PeriodStart&lt;&gt;0,PeriodStart+7,"")</f>
        <v>45604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IF(AND(PeriodStart&lt;&gt;0,MonthlyTimeSheet12141618202224[[#This Row],[Date]]&lt;&gt;""),TEXT(WEEKDAY(MonthlyTimeSheet12141618202224[[#This Row],[Date]]),"dddd"),"")</f>
        <v>Saturday</v>
      </c>
      <c r="C19" s="5">
        <f>IF(PeriodStart&lt;&gt;0,PeriodStart+8,"")</f>
        <v>45605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IF(AND(PeriodStart&lt;&gt;0,MonthlyTimeSheet12141618202224[[#This Row],[Date]]&lt;&gt;""),TEXT(WEEKDAY(MonthlyTimeSheet12141618202224[[#This Row],[Date]]),"dddd"),"")</f>
        <v>Sunday</v>
      </c>
      <c r="C20" s="5">
        <f>IF(PeriodStart&lt;&gt;0,PeriodStart+9,"")</f>
        <v>45606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IF(AND(PeriodStart&lt;&gt;0,MonthlyTimeSheet12141618202224[[#This Row],[Date]]&lt;&gt;""),TEXT(WEEKDAY(MonthlyTimeSheet12141618202224[[#This Row],[Date]]),"dddd"),"")</f>
        <v>Monday</v>
      </c>
      <c r="C21" s="5">
        <f>IF(PeriodStart&lt;&gt;0,PeriodStart+10,"")</f>
        <v>45607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IF(AND(PeriodStart&lt;&gt;0,MonthlyTimeSheet12141618202224[[#This Row],[Date]]&lt;&gt;""),TEXT(WEEKDAY(MonthlyTimeSheet12141618202224[[#This Row],[Date]]),"dddd"),"")</f>
        <v>Tuesday</v>
      </c>
      <c r="C22" s="5">
        <f>IF(PeriodStart&lt;&gt;0,PeriodStart+11,"")</f>
        <v>45608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IF(AND(PeriodStart&lt;&gt;0,MonthlyTimeSheet12141618202224[[#This Row],[Date]]&lt;&gt;""),TEXT(WEEKDAY(MonthlyTimeSheet12141618202224[[#This Row],[Date]]),"dddd"),"")</f>
        <v>Wednesday</v>
      </c>
      <c r="C23" s="5">
        <f>IF(PeriodStart&lt;&gt;0,PeriodStart+12,"")</f>
        <v>45609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IF(AND(PeriodStart&lt;&gt;0,MonthlyTimeSheet12141618202224[[#This Row],[Date]]&lt;&gt;""),TEXT(WEEKDAY(MonthlyTimeSheet12141618202224[[#This Row],[Date]]),"dddd"),"")</f>
        <v>Thursday</v>
      </c>
      <c r="C24" s="5">
        <f>IF(PeriodStart&lt;&gt;0,PeriodStart+13,"")</f>
        <v>45610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IF(AND(PeriodStart&lt;&gt;0,MonthlyTimeSheet12141618202224[[#This Row],[Date]]&lt;&gt;""),TEXT(WEEKDAY(MonthlyTimeSheet12141618202224[[#This Row],[Date]]),"dddd"),"")</f>
        <v>Friday</v>
      </c>
      <c r="C25" s="5">
        <f>IF(PeriodStart&lt;&gt;0,PeriodStart+14,"")</f>
        <v>45611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IF(AND(PeriodStart&lt;&gt;0,MonthlyTimeSheet12141618202224[[#This Row],[Date]]&lt;&gt;""),TEXT(WEEKDAY(MonthlyTimeSheet12141618202224[[#This Row],[Date]]),"dddd"),"")</f>
        <v>Saturday</v>
      </c>
      <c r="C26" s="5">
        <f>IF(PeriodStart&lt;&gt;0,PeriodStart+15,"")</f>
        <v>45612</v>
      </c>
      <c r="D26"/>
      <c r="E26"/>
      <c r="F26"/>
    </row>
    <row r="27" spans="2:9" s="1" customFormat="1" ht="23.25" customHeight="1" x14ac:dyDescent="0.2">
      <c r="B27" t="str">
        <f>IF(AND(PeriodStart&lt;&gt;0,MonthlyTimeSheet12141618202224[[#This Row],[Date]]&lt;&gt;""),TEXT(WEEKDAY(MonthlyTimeSheet12141618202224[[#This Row],[Date]]),"dddd"),"")</f>
        <v>Sunday</v>
      </c>
      <c r="C27" s="5">
        <f>IF(PeriodStart&lt;&gt;0,PeriodStart+16,"")</f>
        <v>45613</v>
      </c>
      <c r="D27"/>
      <c r="E27"/>
      <c r="F27"/>
    </row>
    <row r="28" spans="2:9" s="1" customFormat="1" ht="23.25" customHeight="1" x14ac:dyDescent="0.2">
      <c r="B28" t="str">
        <f>IF(AND(PeriodStart&lt;&gt;0,MonthlyTimeSheet12141618202224[[#This Row],[Date]]&lt;&gt;""),TEXT(WEEKDAY(MonthlyTimeSheet12141618202224[[#This Row],[Date]]),"dddd"),"")</f>
        <v>Monday</v>
      </c>
      <c r="C28" s="5">
        <f>IF(PeriodStart&lt;&gt;0,PeriodStart+17,"")</f>
        <v>45614</v>
      </c>
      <c r="D28"/>
      <c r="E28"/>
      <c r="F28"/>
    </row>
    <row r="29" spans="2:9" s="1" customFormat="1" ht="23.25" customHeight="1" x14ac:dyDescent="0.2">
      <c r="B29" t="str">
        <f>IF(AND(PeriodStart&lt;&gt;0,MonthlyTimeSheet12141618202224[[#This Row],[Date]]&lt;&gt;""),TEXT(WEEKDAY(MonthlyTimeSheet12141618202224[[#This Row],[Date]]),"dddd"),"")</f>
        <v>Tuesday</v>
      </c>
      <c r="C29" s="5">
        <f>IF(PeriodStart&lt;&gt;0,PeriodStart+18,"")</f>
        <v>45615</v>
      </c>
      <c r="D29"/>
      <c r="E29"/>
      <c r="F29"/>
    </row>
    <row r="30" spans="2:9" s="1" customFormat="1" ht="23.25" customHeight="1" x14ac:dyDescent="0.2">
      <c r="B30" t="str">
        <f>IF(AND(PeriodStart&lt;&gt;0,MonthlyTimeSheet12141618202224[[#This Row],[Date]]&lt;&gt;""),TEXT(WEEKDAY(MonthlyTimeSheet12141618202224[[#This Row],[Date]]),"dddd"),"")</f>
        <v>Thursday</v>
      </c>
      <c r="C30" s="5">
        <f>IF(PeriodStart&lt;&gt;0,PeriodStart+20,"")</f>
        <v>45617</v>
      </c>
      <c r="D30"/>
      <c r="E30"/>
      <c r="F30"/>
    </row>
    <row r="31" spans="2:9" s="1" customFormat="1" ht="23.25" customHeight="1" x14ac:dyDescent="0.2">
      <c r="B31" t="str">
        <f>IF(AND(PeriodStart&lt;&gt;0,MonthlyTimeSheet12141618202224[[#This Row],[Date]]&lt;&gt;""),TEXT(WEEKDAY(MonthlyTimeSheet12141618202224[[#This Row],[Date]]),"dddd"),"")</f>
        <v>Friday</v>
      </c>
      <c r="C31" s="5">
        <f>IF(PeriodStart&lt;&gt;0,PeriodStart+21,"")</f>
        <v>45618</v>
      </c>
      <c r="D31"/>
      <c r="E31"/>
      <c r="F31"/>
    </row>
    <row r="32" spans="2:9" s="1" customFormat="1" ht="23.25" customHeight="1" x14ac:dyDescent="0.2">
      <c r="B32" t="str">
        <f>IF(AND(PeriodStart&lt;&gt;0,MonthlyTimeSheet12141618202224[[#This Row],[Date]]&lt;&gt;""),TEXT(WEEKDAY(MonthlyTimeSheet12141618202224[[#This Row],[Date]]),"dddd"),"")</f>
        <v>Saturday</v>
      </c>
      <c r="C32" s="5">
        <f>IF(PeriodStart&lt;&gt;0,PeriodStart+22,"")</f>
        <v>45619</v>
      </c>
      <c r="D32"/>
      <c r="E32"/>
      <c r="F32"/>
    </row>
    <row r="33" spans="2:6" s="1" customFormat="1" ht="23.25" customHeight="1" x14ac:dyDescent="0.2">
      <c r="B33" t="str">
        <f>IF(AND(PeriodStart&lt;&gt;0,MonthlyTimeSheet12141618202224[[#This Row],[Date]]&lt;&gt;""),TEXT(WEEKDAY(MonthlyTimeSheet12141618202224[[#This Row],[Date]]),"dddd"),"")</f>
        <v>Sunday</v>
      </c>
      <c r="C33" s="5">
        <f>IF(PeriodStart&lt;&gt;0,PeriodStart+23,"")</f>
        <v>45620</v>
      </c>
      <c r="D33"/>
      <c r="E33"/>
      <c r="F33"/>
    </row>
    <row r="34" spans="2:6" s="1" customFormat="1" ht="23.25" customHeight="1" x14ac:dyDescent="0.2">
      <c r="B34" t="str">
        <f>IF(AND(PeriodStart&lt;&gt;0,MonthlyTimeSheet12141618202224[[#This Row],[Date]]&lt;&gt;""),TEXT(WEEKDAY(MonthlyTimeSheet12141618202224[[#This Row],[Date]]),"dddd"),"")</f>
        <v>Monday</v>
      </c>
      <c r="C34" s="5">
        <f>IF(PeriodStart&lt;&gt;0,PeriodStart+24,"")</f>
        <v>45621</v>
      </c>
      <c r="D34"/>
      <c r="E34"/>
      <c r="F34"/>
    </row>
    <row r="35" spans="2:6" s="1" customFormat="1" ht="23.25" customHeight="1" x14ac:dyDescent="0.2">
      <c r="B35" t="str">
        <f>IF(AND(PeriodStart&lt;&gt;0,MonthlyTimeSheet12141618202224[[#This Row],[Date]]&lt;&gt;""),TEXT(WEEKDAY(MonthlyTimeSheet12141618202224[[#This Row],[Date]]),"dddd"),"")</f>
        <v>Tuesday</v>
      </c>
      <c r="C35" s="5">
        <f>IF(PeriodStart&lt;&gt;0,PeriodStart+25,"")</f>
        <v>45622</v>
      </c>
      <c r="D35"/>
      <c r="E35"/>
      <c r="F35"/>
    </row>
    <row r="36" spans="2:6" s="1" customFormat="1" ht="23.25" customHeight="1" x14ac:dyDescent="0.2">
      <c r="B36" t="str">
        <f>IF(AND(PeriodStart&lt;&gt;0,MonthlyTimeSheet12141618202224[[#This Row],[Date]]&lt;&gt;""),TEXT(WEEKDAY(MonthlyTimeSheet12141618202224[[#This Row],[Date]]),"dddd"),"")</f>
        <v>Wednesday</v>
      </c>
      <c r="C36" s="5">
        <f>IF(PeriodStart&lt;&gt;0,PeriodStart+26,"")</f>
        <v>45623</v>
      </c>
      <c r="D36"/>
      <c r="E36"/>
      <c r="F36"/>
    </row>
    <row r="37" spans="2:6" ht="18.75" customHeight="1" x14ac:dyDescent="0.2">
      <c r="B37" t="str">
        <f>IF(AND(PeriodStart&lt;&gt;0,MonthlyTimeSheet12141618202224[[#This Row],[Date]]&lt;&gt;""),TEXT(WEEKDAY(MonthlyTimeSheet12141618202224[[#This Row],[Date]]),"dddd"),"")</f>
        <v>Thursday</v>
      </c>
      <c r="C37" s="5">
        <f>IF(PeriodStart&lt;&gt;0,PeriodStart+27,"")</f>
        <v>45624</v>
      </c>
    </row>
    <row r="38" spans="2:6" ht="18.75" customHeight="1" x14ac:dyDescent="0.2">
      <c r="B38" t="str">
        <f>IF(AND(PeriodStart&lt;&gt;0,MonthlyTimeSheet12141618202224[[#This Row],[Date]]&lt;&gt;""),TEXT(WEEKDAY(MonthlyTimeSheet12141618202224[[#This Row],[Date]]),"dddd"),"")</f>
        <v>Friday</v>
      </c>
      <c r="C38" s="5">
        <f>IF(PeriodStart&lt;&gt;0,IF(PeriodStart+28&lt;=DATE(YEAR(PeriodStart),MONTH(PeriodStart)+1,0),PeriodStart+28,""),"")</f>
        <v>45625</v>
      </c>
    </row>
    <row r="39" spans="2:6" ht="18.75" customHeight="1" x14ac:dyDescent="0.2">
      <c r="B39" t="str">
        <f>IF(AND(PeriodStart&lt;&gt;0,MonthlyTimeSheet12141618202224[[#This Row],[Date]]&lt;&gt;""),TEXT(WEEKDAY(MonthlyTimeSheet12141618202224[[#This Row],[Date]]),"dddd"),"")</f>
        <v>Saturday</v>
      </c>
      <c r="C39" s="5">
        <f>IF(PeriodStart&lt;&gt;0,IF(PeriodStart+29&lt;=DATE(YEAR(PeriodStart),MONTH(PeriodStart)+1,0),PeriodStart+29,""),"")</f>
        <v>45626</v>
      </c>
    </row>
    <row r="40" spans="2:6" ht="18.75" customHeight="1" x14ac:dyDescent="0.2">
      <c r="B40" t="str">
        <f>IF(AND(PeriodStart&lt;&gt;0,MonthlyTimeSheet12141618202224[[#This Row],[Date]]&lt;&gt;""),TEXT(WEEKDAY(MonthlyTimeSheet12141618202224[[#This Row],[Date]]),"dddd"),"")</f>
        <v/>
      </c>
      <c r="C40" s="5" t="str">
        <f>IF(PeriodStart&lt;&gt;0,IF(PeriodStart+30&lt;=DATE(YEAR(PeriodStart),MONTH(PeriodStart)+1,0),PeriodStart+30,""),"")</f>
        <v/>
      </c>
    </row>
    <row r="41" spans="2:6" ht="27" customHeight="1" x14ac:dyDescent="0.2">
      <c r="B41" t="s">
        <v>1</v>
      </c>
      <c r="C41" s="2"/>
      <c r="F41" s="7">
        <f>SUBTOTAL(109,MonthlyTimeSheet12141618202224[Total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A00-000000000000}">
      <formula1>ClientList</formula1>
    </dataValidation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A00-000001000000}">
      <formula1>ProjectList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I45"/>
  <sheetViews>
    <sheetView showGridLines="0" showZeros="0" workbookViewId="0">
      <selection activeCell="K30" sqref="K30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9" t="s">
        <v>33</v>
      </c>
      <c r="C3" s="19"/>
      <c r="D3" s="19"/>
      <c r="E3" s="19"/>
      <c r="F3" s="19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45627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IF(AND(PeriodStart&lt;&gt;0,MonthlyTimeSheet1214161820222426[[#This Row],[Date]]&lt;&gt;""),TEXT(WEEKDAY(MonthlyTimeSheet1214161820222426[[#This Row],[Date]]),"dddd"),"")</f>
        <v>Sunday</v>
      </c>
      <c r="C11" s="5">
        <f>IF(PeriodStart&lt;&gt;0,PeriodStart,"")</f>
        <v>45627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IF(AND(PeriodStart&lt;&gt;0,MonthlyTimeSheet1214161820222426[[#This Row],[Date]]&lt;&gt;""),TEXT(WEEKDAY(MonthlyTimeSheet1214161820222426[[#This Row],[Date]]),"dddd"),"")</f>
        <v>Monday</v>
      </c>
      <c r="C12" s="5">
        <f>IF(PeriodStart&lt;&gt;0,PeriodStart+1,"")</f>
        <v>45628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IF(AND(PeriodStart&lt;&gt;0,MonthlyTimeSheet1214161820222426[[#This Row],[Date]]&lt;&gt;""),TEXT(WEEKDAY(MonthlyTimeSheet1214161820222426[[#This Row],[Date]]),"dddd"),"")</f>
        <v>Tuesday</v>
      </c>
      <c r="C13" s="5">
        <f>IF(PeriodStart&lt;&gt;0,PeriodStart+2,"")</f>
        <v>45629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IF(AND(PeriodStart&lt;&gt;0,MonthlyTimeSheet1214161820222426[[#This Row],[Date]]&lt;&gt;""),TEXT(WEEKDAY(MonthlyTimeSheet1214161820222426[[#This Row],[Date]]),"dddd"),"")</f>
        <v>Wednesday</v>
      </c>
      <c r="C14" s="5">
        <f>IF(PeriodStart&lt;&gt;0,PeriodStart+3,"")</f>
        <v>45630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IF(AND(PeriodStart&lt;&gt;0,MonthlyTimeSheet1214161820222426[[#This Row],[Date]]&lt;&gt;""),TEXT(WEEKDAY(MonthlyTimeSheet1214161820222426[[#This Row],[Date]]),"dddd"),"")</f>
        <v>Thursday</v>
      </c>
      <c r="C15" s="5">
        <f>IF(PeriodStart&lt;&gt;0,PeriodStart+4,"")</f>
        <v>45631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IF(AND(PeriodStart&lt;&gt;0,MonthlyTimeSheet1214161820222426[[#This Row],[Date]]&lt;&gt;""),TEXT(WEEKDAY(MonthlyTimeSheet1214161820222426[[#This Row],[Date]]),"dddd"),"")</f>
        <v>Friday</v>
      </c>
      <c r="C16" s="5">
        <f>IF(PeriodStart&lt;&gt;0,PeriodStart+5,"")</f>
        <v>45632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IF(AND(PeriodStart&lt;&gt;0,MonthlyTimeSheet1214161820222426[[#This Row],[Date]]&lt;&gt;""),TEXT(WEEKDAY(MonthlyTimeSheet1214161820222426[[#This Row],[Date]]),"dddd"),"")</f>
        <v>Saturday</v>
      </c>
      <c r="C17" s="5">
        <f>IF(PeriodStart&lt;&gt;0,PeriodStart+6,"")</f>
        <v>45633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IF(AND(PeriodStart&lt;&gt;0,MonthlyTimeSheet1214161820222426[[#This Row],[Date]]&lt;&gt;""),TEXT(WEEKDAY(MonthlyTimeSheet1214161820222426[[#This Row],[Date]]),"dddd"),"")</f>
        <v>Sunday</v>
      </c>
      <c r="C18" s="5">
        <f>IF(PeriodStart&lt;&gt;0,PeriodStart+7,"")</f>
        <v>45634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IF(AND(PeriodStart&lt;&gt;0,MonthlyTimeSheet1214161820222426[[#This Row],[Date]]&lt;&gt;""),TEXT(WEEKDAY(MonthlyTimeSheet1214161820222426[[#This Row],[Date]]),"dddd"),"")</f>
        <v>Monday</v>
      </c>
      <c r="C19" s="5">
        <f>IF(PeriodStart&lt;&gt;0,PeriodStart+8,"")</f>
        <v>45635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IF(AND(PeriodStart&lt;&gt;0,MonthlyTimeSheet1214161820222426[[#This Row],[Date]]&lt;&gt;""),TEXT(WEEKDAY(MonthlyTimeSheet1214161820222426[[#This Row],[Date]]),"dddd"),"")</f>
        <v>Tuesday</v>
      </c>
      <c r="C20" s="5">
        <f>IF(PeriodStart&lt;&gt;0,PeriodStart+9,"")</f>
        <v>45636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IF(AND(PeriodStart&lt;&gt;0,MonthlyTimeSheet1214161820222426[[#This Row],[Date]]&lt;&gt;""),TEXT(WEEKDAY(MonthlyTimeSheet1214161820222426[[#This Row],[Date]]),"dddd"),"")</f>
        <v>Wednesday</v>
      </c>
      <c r="C21" s="5">
        <f>IF(PeriodStart&lt;&gt;0,PeriodStart+10,"")</f>
        <v>45637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IF(AND(PeriodStart&lt;&gt;0,MonthlyTimeSheet1214161820222426[[#This Row],[Date]]&lt;&gt;""),TEXT(WEEKDAY(MonthlyTimeSheet1214161820222426[[#This Row],[Date]]),"dddd"),"")</f>
        <v>Thursday</v>
      </c>
      <c r="C22" s="5">
        <f>IF(PeriodStart&lt;&gt;0,PeriodStart+11,"")</f>
        <v>45638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IF(AND(PeriodStart&lt;&gt;0,MonthlyTimeSheet1214161820222426[[#This Row],[Date]]&lt;&gt;""),TEXT(WEEKDAY(MonthlyTimeSheet1214161820222426[[#This Row],[Date]]),"dddd"),"")</f>
        <v>Friday</v>
      </c>
      <c r="C23" s="5">
        <f>IF(PeriodStart&lt;&gt;0,PeriodStart+12,"")</f>
        <v>45639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IF(AND(PeriodStart&lt;&gt;0,MonthlyTimeSheet1214161820222426[[#This Row],[Date]]&lt;&gt;""),TEXT(WEEKDAY(MonthlyTimeSheet1214161820222426[[#This Row],[Date]]),"dddd"),"")</f>
        <v>Saturday</v>
      </c>
      <c r="C24" s="5">
        <f>IF(PeriodStart&lt;&gt;0,PeriodStart+13,"")</f>
        <v>45640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IF(AND(PeriodStart&lt;&gt;0,MonthlyTimeSheet1214161820222426[[#This Row],[Date]]&lt;&gt;""),TEXT(WEEKDAY(MonthlyTimeSheet1214161820222426[[#This Row],[Date]]),"dddd"),"")</f>
        <v>Sunday</v>
      </c>
      <c r="C25" s="5">
        <f>IF(PeriodStart&lt;&gt;0,PeriodStart+14,"")</f>
        <v>45641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IF(AND(PeriodStart&lt;&gt;0,MonthlyTimeSheet1214161820222426[[#This Row],[Date]]&lt;&gt;""),TEXT(WEEKDAY(MonthlyTimeSheet1214161820222426[[#This Row],[Date]]),"dddd"),"")</f>
        <v>Monday</v>
      </c>
      <c r="C26" s="5">
        <f>IF(PeriodStart&lt;&gt;0,PeriodStart+15,"")</f>
        <v>45642</v>
      </c>
      <c r="D26"/>
      <c r="E26"/>
      <c r="F26"/>
    </row>
    <row r="27" spans="2:9" s="1" customFormat="1" ht="23.25" customHeight="1" x14ac:dyDescent="0.2">
      <c r="B27" t="str">
        <f>IF(AND(PeriodStart&lt;&gt;0,MonthlyTimeSheet1214161820222426[[#This Row],[Date]]&lt;&gt;""),TEXT(WEEKDAY(MonthlyTimeSheet1214161820222426[[#This Row],[Date]]),"dddd"),"")</f>
        <v>Tuesday</v>
      </c>
      <c r="C27" s="5">
        <f>IF(PeriodStart&lt;&gt;0,PeriodStart+16,"")</f>
        <v>45643</v>
      </c>
      <c r="D27"/>
      <c r="E27"/>
      <c r="F27"/>
    </row>
    <row r="28" spans="2:9" s="1" customFormat="1" ht="23.25" customHeight="1" x14ac:dyDescent="0.2">
      <c r="B28" t="str">
        <f>IF(AND(PeriodStart&lt;&gt;0,MonthlyTimeSheet1214161820222426[[#This Row],[Date]]&lt;&gt;""),TEXT(WEEKDAY(MonthlyTimeSheet1214161820222426[[#This Row],[Date]]),"dddd"),"")</f>
        <v>Wednesday</v>
      </c>
      <c r="C28" s="5">
        <f>IF(PeriodStart&lt;&gt;0,PeriodStart+17,"")</f>
        <v>45644</v>
      </c>
      <c r="D28"/>
      <c r="E28"/>
      <c r="F28"/>
    </row>
    <row r="29" spans="2:9" s="1" customFormat="1" ht="23.25" customHeight="1" x14ac:dyDescent="0.2">
      <c r="B29" t="str">
        <f>IF(AND(PeriodStart&lt;&gt;0,MonthlyTimeSheet1214161820222426[[#This Row],[Date]]&lt;&gt;""),TEXT(WEEKDAY(MonthlyTimeSheet1214161820222426[[#This Row],[Date]]),"dddd"),"")</f>
        <v>Thursday</v>
      </c>
      <c r="C29" s="5">
        <f>IF(PeriodStart&lt;&gt;0,PeriodStart+18,"")</f>
        <v>45645</v>
      </c>
      <c r="D29"/>
      <c r="E29"/>
      <c r="F29"/>
    </row>
    <row r="30" spans="2:9" s="1" customFormat="1" ht="23.25" customHeight="1" x14ac:dyDescent="0.2">
      <c r="B30" t="str">
        <f>IF(AND(PeriodStart&lt;&gt;0,MonthlyTimeSheet1214161820222426[[#This Row],[Date]]&lt;&gt;""),TEXT(WEEKDAY(MonthlyTimeSheet1214161820222426[[#This Row],[Date]]),"dddd"),"")</f>
        <v>Saturday</v>
      </c>
      <c r="C30" s="5">
        <f>IF(PeriodStart&lt;&gt;0,PeriodStart+20,"")</f>
        <v>45647</v>
      </c>
      <c r="D30"/>
      <c r="E30"/>
      <c r="F30"/>
    </row>
    <row r="31" spans="2:9" s="1" customFormat="1" ht="23.25" customHeight="1" x14ac:dyDescent="0.2">
      <c r="B31" t="str">
        <f>IF(AND(PeriodStart&lt;&gt;0,MonthlyTimeSheet1214161820222426[[#This Row],[Date]]&lt;&gt;""),TEXT(WEEKDAY(MonthlyTimeSheet1214161820222426[[#This Row],[Date]]),"dddd"),"")</f>
        <v>Sunday</v>
      </c>
      <c r="C31" s="5">
        <f>IF(PeriodStart&lt;&gt;0,PeriodStart+21,"")</f>
        <v>45648</v>
      </c>
      <c r="D31"/>
      <c r="E31"/>
      <c r="F31"/>
    </row>
    <row r="32" spans="2:9" s="1" customFormat="1" ht="23.25" customHeight="1" x14ac:dyDescent="0.2">
      <c r="B32" t="str">
        <f>IF(AND(PeriodStart&lt;&gt;0,MonthlyTimeSheet1214161820222426[[#This Row],[Date]]&lt;&gt;""),TEXT(WEEKDAY(MonthlyTimeSheet1214161820222426[[#This Row],[Date]]),"dddd"),"")</f>
        <v>Monday</v>
      </c>
      <c r="C32" s="5">
        <f>IF(PeriodStart&lt;&gt;0,PeriodStart+22,"")</f>
        <v>45649</v>
      </c>
      <c r="D32"/>
      <c r="E32"/>
      <c r="F32"/>
    </row>
    <row r="33" spans="2:6" s="1" customFormat="1" ht="23.25" customHeight="1" x14ac:dyDescent="0.2">
      <c r="B33" t="str">
        <f>IF(AND(PeriodStart&lt;&gt;0,MonthlyTimeSheet1214161820222426[[#This Row],[Date]]&lt;&gt;""),TEXT(WEEKDAY(MonthlyTimeSheet1214161820222426[[#This Row],[Date]]),"dddd"),"")</f>
        <v>Tuesday</v>
      </c>
      <c r="C33" s="5">
        <f>IF(PeriodStart&lt;&gt;0,PeriodStart+23,"")</f>
        <v>45650</v>
      </c>
      <c r="D33"/>
      <c r="E33"/>
      <c r="F33"/>
    </row>
    <row r="34" spans="2:6" s="1" customFormat="1" ht="23.25" customHeight="1" x14ac:dyDescent="0.2">
      <c r="B34" t="str">
        <f>IF(AND(PeriodStart&lt;&gt;0,MonthlyTimeSheet1214161820222426[[#This Row],[Date]]&lt;&gt;""),TEXT(WEEKDAY(MonthlyTimeSheet1214161820222426[[#This Row],[Date]]),"dddd"),"")</f>
        <v>Wednesday</v>
      </c>
      <c r="C34" s="5">
        <f>IF(PeriodStart&lt;&gt;0,PeriodStart+24,"")</f>
        <v>45651</v>
      </c>
      <c r="D34"/>
      <c r="E34"/>
      <c r="F34"/>
    </row>
    <row r="35" spans="2:6" s="1" customFormat="1" ht="23.25" customHeight="1" x14ac:dyDescent="0.2">
      <c r="B35" t="str">
        <f>IF(AND(PeriodStart&lt;&gt;0,MonthlyTimeSheet1214161820222426[[#This Row],[Date]]&lt;&gt;""),TEXT(WEEKDAY(MonthlyTimeSheet1214161820222426[[#This Row],[Date]]),"dddd"),"")</f>
        <v>Thursday</v>
      </c>
      <c r="C35" s="5">
        <f>IF(PeriodStart&lt;&gt;0,PeriodStart+25,"")</f>
        <v>45652</v>
      </c>
      <c r="D35"/>
      <c r="E35"/>
      <c r="F35"/>
    </row>
    <row r="36" spans="2:6" s="1" customFormat="1" ht="23.25" customHeight="1" x14ac:dyDescent="0.2">
      <c r="B36" t="str">
        <f>IF(AND(PeriodStart&lt;&gt;0,MonthlyTimeSheet1214161820222426[[#This Row],[Date]]&lt;&gt;""),TEXT(WEEKDAY(MonthlyTimeSheet1214161820222426[[#This Row],[Date]]),"dddd"),"")</f>
        <v>Friday</v>
      </c>
      <c r="C36" s="5">
        <f>IF(PeriodStart&lt;&gt;0,PeriodStart+26,"")</f>
        <v>45653</v>
      </c>
      <c r="D36"/>
      <c r="E36"/>
      <c r="F36"/>
    </row>
    <row r="37" spans="2:6" ht="18.75" customHeight="1" x14ac:dyDescent="0.2">
      <c r="B37" t="str">
        <f>IF(AND(PeriodStart&lt;&gt;0,MonthlyTimeSheet1214161820222426[[#This Row],[Date]]&lt;&gt;""),TEXT(WEEKDAY(MonthlyTimeSheet1214161820222426[[#This Row],[Date]]),"dddd"),"")</f>
        <v>Saturday</v>
      </c>
      <c r="C37" s="5">
        <f>IF(PeriodStart&lt;&gt;0,PeriodStart+27,"")</f>
        <v>45654</v>
      </c>
    </row>
    <row r="38" spans="2:6" ht="18.75" customHeight="1" x14ac:dyDescent="0.2">
      <c r="B38" t="str">
        <f>IF(AND(PeriodStart&lt;&gt;0,MonthlyTimeSheet1214161820222426[[#This Row],[Date]]&lt;&gt;""),TEXT(WEEKDAY(MonthlyTimeSheet1214161820222426[[#This Row],[Date]]),"dddd"),"")</f>
        <v>Sunday</v>
      </c>
      <c r="C38" s="5">
        <f>IF(PeriodStart&lt;&gt;0,IF(PeriodStart+28&lt;=DATE(YEAR(PeriodStart),MONTH(PeriodStart)+1,0),PeriodStart+28,""),"")</f>
        <v>45655</v>
      </c>
    </row>
    <row r="39" spans="2:6" ht="18.75" customHeight="1" x14ac:dyDescent="0.2">
      <c r="B39" t="str">
        <f>IF(AND(PeriodStart&lt;&gt;0,MonthlyTimeSheet1214161820222426[[#This Row],[Date]]&lt;&gt;""),TEXT(WEEKDAY(MonthlyTimeSheet1214161820222426[[#This Row],[Date]]),"dddd"),"")</f>
        <v>Monday</v>
      </c>
      <c r="C39" s="5">
        <f>IF(PeriodStart&lt;&gt;0,IF(PeriodStart+29&lt;=DATE(YEAR(PeriodStart),MONTH(PeriodStart)+1,0),PeriodStart+29,""),"")</f>
        <v>45656</v>
      </c>
    </row>
    <row r="40" spans="2:6" ht="18.75" customHeight="1" x14ac:dyDescent="0.2">
      <c r="B40" t="str">
        <f>IF(AND(PeriodStart&lt;&gt;0,MonthlyTimeSheet1214161820222426[[#This Row],[Date]]&lt;&gt;""),TEXT(WEEKDAY(MonthlyTimeSheet1214161820222426[[#This Row],[Date]]),"dddd"),"")</f>
        <v>Tuesday</v>
      </c>
      <c r="C40" s="5">
        <f>IF(PeriodStart&lt;&gt;0,IF(PeriodStart+30&lt;=DATE(YEAR(PeriodStart),MONTH(PeriodStart)+1,0),PeriodStart+30,""),"")</f>
        <v>45657</v>
      </c>
    </row>
    <row r="41" spans="2:6" ht="27" customHeight="1" x14ac:dyDescent="0.2">
      <c r="B41" t="s">
        <v>1</v>
      </c>
      <c r="C41" s="2"/>
      <c r="F41" s="7">
        <f>SUBTOTAL(109,MonthlyTimeSheet1214161820222426[Total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B00-000000000000}">
      <formula1>ProjectList</formula1>
    </dataValidation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B00-000001000000}">
      <formula1>ClientList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B10"/>
  <sheetViews>
    <sheetView workbookViewId="0">
      <selection sqref="A1:B10"/>
    </sheetView>
  </sheetViews>
  <sheetFormatPr baseColWidth="10" defaultColWidth="8.83203125" defaultRowHeight="16" x14ac:dyDescent="0.2"/>
  <cols>
    <col min="1" max="1" width="19.6640625" customWidth="1"/>
    <col min="2" max="2" width="18.5" customWidth="1"/>
    <col min="3" max="3" width="14.5" customWidth="1"/>
  </cols>
  <sheetData>
    <row r="1" spans="1:2" x14ac:dyDescent="0.2">
      <c r="A1" t="s">
        <v>4</v>
      </c>
      <c r="B1" t="s">
        <v>11</v>
      </c>
    </row>
    <row r="2" spans="1:2" x14ac:dyDescent="0.2">
      <c r="A2" t="s">
        <v>27</v>
      </c>
      <c r="B2" t="s">
        <v>34</v>
      </c>
    </row>
    <row r="3" spans="1:2" x14ac:dyDescent="0.2">
      <c r="A3" t="s">
        <v>12</v>
      </c>
      <c r="B3" t="s">
        <v>20</v>
      </c>
    </row>
    <row r="4" spans="1:2" x14ac:dyDescent="0.2">
      <c r="A4" t="s">
        <v>10</v>
      </c>
      <c r="B4" t="s">
        <v>21</v>
      </c>
    </row>
    <row r="5" spans="1:2" x14ac:dyDescent="0.2">
      <c r="A5" t="s">
        <v>6</v>
      </c>
    </row>
    <row r="6" spans="1:2" x14ac:dyDescent="0.2">
      <c r="A6" t="s">
        <v>7</v>
      </c>
    </row>
    <row r="7" spans="1:2" x14ac:dyDescent="0.2">
      <c r="A7" t="s">
        <v>8</v>
      </c>
    </row>
    <row r="8" spans="1:2" x14ac:dyDescent="0.2">
      <c r="A8" t="s">
        <v>9</v>
      </c>
    </row>
    <row r="9" spans="1:2" x14ac:dyDescent="0.2">
      <c r="A9" t="s">
        <v>5</v>
      </c>
    </row>
    <row r="10" spans="1:2" x14ac:dyDescent="0.2">
      <c r="A10" t="s">
        <v>13</v>
      </c>
    </row>
  </sheetData>
  <pageMargins left="0.7" right="0.7" top="0.75" bottom="0.75" header="0.3" footer="0.3"/>
  <pageSetup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45324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IF(AND(PeriodStart&lt;&gt;0,MonthlyTimeSheet6[[#This Row],[Date]]&lt;&gt;""),TEXT(WEEKDAY(MonthlyTimeSheet6[[#This Row],[Date]]),"dddd"),"")</f>
        <v>Friday</v>
      </c>
      <c r="C11" s="5">
        <f>IF(PeriodStart&lt;&gt;0,PeriodStart,"")</f>
        <v>45324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IF(AND(PeriodStart&lt;&gt;0,MonthlyTimeSheet6[[#This Row],[Date]]&lt;&gt;""),TEXT(WEEKDAY(MonthlyTimeSheet6[[#This Row],[Date]]),"dddd"),"")</f>
        <v>Saturday</v>
      </c>
      <c r="C12" s="5">
        <f>IF(PeriodStart&lt;&gt;0,PeriodStart+1,"")</f>
        <v>45325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IF(AND(PeriodStart&lt;&gt;0,MonthlyTimeSheet6[[#This Row],[Date]]&lt;&gt;""),TEXT(WEEKDAY(MonthlyTimeSheet6[[#This Row],[Date]]),"dddd"),"")</f>
        <v>Sunday</v>
      </c>
      <c r="C13" s="5">
        <f>IF(PeriodStart&lt;&gt;0,PeriodStart+2,"")</f>
        <v>45326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IF(AND(PeriodStart&lt;&gt;0,MonthlyTimeSheet6[[#This Row],[Date]]&lt;&gt;""),TEXT(WEEKDAY(MonthlyTimeSheet6[[#This Row],[Date]]),"dddd"),"")</f>
        <v>Monday</v>
      </c>
      <c r="C14" s="5">
        <f>IF(PeriodStart&lt;&gt;0,PeriodStart+3,"")</f>
        <v>45327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IF(AND(PeriodStart&lt;&gt;0,MonthlyTimeSheet6[[#This Row],[Date]]&lt;&gt;""),TEXT(WEEKDAY(MonthlyTimeSheet6[[#This Row],[Date]]),"dddd"),"")</f>
        <v>Tuesday</v>
      </c>
      <c r="C15" s="5">
        <f>IF(PeriodStart&lt;&gt;0,PeriodStart+4,"")</f>
        <v>45328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IF(AND(PeriodStart&lt;&gt;0,MonthlyTimeSheet6[[#This Row],[Date]]&lt;&gt;""),TEXT(WEEKDAY(MonthlyTimeSheet6[[#This Row],[Date]]),"dddd"),"")</f>
        <v>Wednesday</v>
      </c>
      <c r="C16" s="5">
        <f>IF(PeriodStart&lt;&gt;0,PeriodStart+5,"")</f>
        <v>45329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IF(AND(PeriodStart&lt;&gt;0,MonthlyTimeSheet6[[#This Row],[Date]]&lt;&gt;""),TEXT(WEEKDAY(MonthlyTimeSheet6[[#This Row],[Date]]),"dddd"),"")</f>
        <v>Thursday</v>
      </c>
      <c r="C17" s="5">
        <f>IF(PeriodStart&lt;&gt;0,PeriodStart+6,"")</f>
        <v>45330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IF(AND(PeriodStart&lt;&gt;0,MonthlyTimeSheet6[[#This Row],[Date]]&lt;&gt;""),TEXT(WEEKDAY(MonthlyTimeSheet6[[#This Row],[Date]]),"dddd"),"")</f>
        <v>Friday</v>
      </c>
      <c r="C18" s="5">
        <f>IF(PeriodStart&lt;&gt;0,PeriodStart+7,"")</f>
        <v>45331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IF(AND(PeriodStart&lt;&gt;0,MonthlyTimeSheet6[[#This Row],[Date]]&lt;&gt;""),TEXT(WEEKDAY(MonthlyTimeSheet6[[#This Row],[Date]]),"dddd"),"")</f>
        <v>Saturday</v>
      </c>
      <c r="C19" s="5">
        <f>IF(PeriodStart&lt;&gt;0,PeriodStart+8,"")</f>
        <v>45332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IF(AND(PeriodStart&lt;&gt;0,MonthlyTimeSheet6[[#This Row],[Date]]&lt;&gt;""),TEXT(WEEKDAY(MonthlyTimeSheet6[[#This Row],[Date]]),"dddd"),"")</f>
        <v>Sunday</v>
      </c>
      <c r="C20" s="5">
        <f>IF(PeriodStart&lt;&gt;0,PeriodStart+9,"")</f>
        <v>45333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IF(AND(PeriodStart&lt;&gt;0,MonthlyTimeSheet6[[#This Row],[Date]]&lt;&gt;""),TEXT(WEEKDAY(MonthlyTimeSheet6[[#This Row],[Date]]),"dddd"),"")</f>
        <v>Monday</v>
      </c>
      <c r="C21" s="5">
        <f>IF(PeriodStart&lt;&gt;0,PeriodStart+10,"")</f>
        <v>45334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IF(AND(PeriodStart&lt;&gt;0,MonthlyTimeSheet6[[#This Row],[Date]]&lt;&gt;""),TEXT(WEEKDAY(MonthlyTimeSheet6[[#This Row],[Date]]),"dddd"),"")</f>
        <v>Tuesday</v>
      </c>
      <c r="C22" s="5">
        <f>IF(PeriodStart&lt;&gt;0,PeriodStart+11,"")</f>
        <v>45335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IF(AND(PeriodStart&lt;&gt;0,MonthlyTimeSheet6[[#This Row],[Date]]&lt;&gt;""),TEXT(WEEKDAY(MonthlyTimeSheet6[[#This Row],[Date]]),"dddd"),"")</f>
        <v>Wednesday</v>
      </c>
      <c r="C23" s="5">
        <f>IF(PeriodStart&lt;&gt;0,PeriodStart+12,"")</f>
        <v>45336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IF(AND(PeriodStart&lt;&gt;0,MonthlyTimeSheet6[[#This Row],[Date]]&lt;&gt;""),TEXT(WEEKDAY(MonthlyTimeSheet6[[#This Row],[Date]]),"dddd"),"")</f>
        <v>Thursday</v>
      </c>
      <c r="C24" s="5">
        <f>IF(PeriodStart&lt;&gt;0,PeriodStart+13,"")</f>
        <v>45337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IF(AND(PeriodStart&lt;&gt;0,MonthlyTimeSheet6[[#This Row],[Date]]&lt;&gt;""),TEXT(WEEKDAY(MonthlyTimeSheet6[[#This Row],[Date]]),"dddd"),"")</f>
        <v>Friday</v>
      </c>
      <c r="C25" s="5">
        <f>IF(PeriodStart&lt;&gt;0,PeriodStart+14,"")</f>
        <v>45338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IF(AND(PeriodStart&lt;&gt;0,MonthlyTimeSheet6[[#This Row],[Date]]&lt;&gt;""),TEXT(WEEKDAY(MonthlyTimeSheet6[[#This Row],[Date]]),"dddd"),"")</f>
        <v>Saturday</v>
      </c>
      <c r="C26" s="5">
        <f>IF(PeriodStart&lt;&gt;0,PeriodStart+15,"")</f>
        <v>45339</v>
      </c>
      <c r="D26"/>
      <c r="E26"/>
      <c r="F26"/>
    </row>
    <row r="27" spans="2:9" s="1" customFormat="1" ht="23.25" customHeight="1" x14ac:dyDescent="0.2">
      <c r="B27" t="str">
        <f>IF(AND(PeriodStart&lt;&gt;0,MonthlyTimeSheet6[[#This Row],[Date]]&lt;&gt;""),TEXT(WEEKDAY(MonthlyTimeSheet6[[#This Row],[Date]]),"dddd"),"")</f>
        <v>Sunday</v>
      </c>
      <c r="C27" s="5">
        <f>IF(PeriodStart&lt;&gt;0,PeriodStart+16,"")</f>
        <v>45340</v>
      </c>
      <c r="D27"/>
      <c r="E27"/>
      <c r="F27"/>
    </row>
    <row r="28" spans="2:9" s="1" customFormat="1" ht="23.25" customHeight="1" x14ac:dyDescent="0.2">
      <c r="B28" t="str">
        <f>IF(AND(PeriodStart&lt;&gt;0,MonthlyTimeSheet6[[#This Row],[Date]]&lt;&gt;""),TEXT(WEEKDAY(MonthlyTimeSheet6[[#This Row],[Date]]),"dddd"),"")</f>
        <v>Monday</v>
      </c>
      <c r="C28" s="5">
        <f>IF(PeriodStart&lt;&gt;0,PeriodStart+17,"")</f>
        <v>45341</v>
      </c>
      <c r="D28"/>
      <c r="E28"/>
      <c r="F28"/>
    </row>
    <row r="29" spans="2:9" s="1" customFormat="1" ht="23.25" customHeight="1" x14ac:dyDescent="0.2">
      <c r="B29" t="str">
        <f>IF(AND(PeriodStart&lt;&gt;0,MonthlyTimeSheet6[[#This Row],[Date]]&lt;&gt;""),TEXT(WEEKDAY(MonthlyTimeSheet6[[#This Row],[Date]]),"dddd"),"")</f>
        <v>Tuesday</v>
      </c>
      <c r="C29" s="5">
        <f>IF(PeriodStart&lt;&gt;0,PeriodStart+18,"")</f>
        <v>45342</v>
      </c>
      <c r="D29"/>
      <c r="E29"/>
      <c r="F29"/>
    </row>
    <row r="30" spans="2:9" s="1" customFormat="1" ht="23.25" customHeight="1" x14ac:dyDescent="0.2">
      <c r="B30" t="str">
        <f>IF(AND(PeriodStart&lt;&gt;0,MonthlyTimeSheet6[[#This Row],[Date]]&lt;&gt;""),TEXT(WEEKDAY(MonthlyTimeSheet6[[#This Row],[Date]]),"dddd"),"")</f>
        <v>Thursday</v>
      </c>
      <c r="C30" s="5">
        <f>IF(PeriodStart&lt;&gt;0,PeriodStart+20,"")</f>
        <v>45344</v>
      </c>
      <c r="D30"/>
      <c r="E30"/>
      <c r="F30"/>
    </row>
    <row r="31" spans="2:9" s="1" customFormat="1" ht="23.25" customHeight="1" x14ac:dyDescent="0.2">
      <c r="B31" t="str">
        <f>IF(AND(PeriodStart&lt;&gt;0,MonthlyTimeSheet6[[#This Row],[Date]]&lt;&gt;""),TEXT(WEEKDAY(MonthlyTimeSheet6[[#This Row],[Date]]),"dddd"),"")</f>
        <v>Friday</v>
      </c>
      <c r="C31" s="5">
        <f>IF(PeriodStart&lt;&gt;0,PeriodStart+21,"")</f>
        <v>45345</v>
      </c>
      <c r="D31"/>
      <c r="E31"/>
      <c r="F31"/>
    </row>
    <row r="32" spans="2:9" s="1" customFormat="1" ht="23.25" customHeight="1" x14ac:dyDescent="0.2">
      <c r="B32" t="str">
        <f>IF(AND(PeriodStart&lt;&gt;0,MonthlyTimeSheet6[[#This Row],[Date]]&lt;&gt;""),TEXT(WEEKDAY(MonthlyTimeSheet6[[#This Row],[Date]]),"dddd"),"")</f>
        <v>Saturday</v>
      </c>
      <c r="C32" s="5">
        <f>IF(PeriodStart&lt;&gt;0,PeriodStart+22,"")</f>
        <v>45346</v>
      </c>
      <c r="D32"/>
      <c r="E32"/>
      <c r="F32"/>
    </row>
    <row r="33" spans="2:6" s="1" customFormat="1" ht="23.25" customHeight="1" x14ac:dyDescent="0.2">
      <c r="B33" t="str">
        <f>IF(AND(PeriodStart&lt;&gt;0,MonthlyTimeSheet6[[#This Row],[Date]]&lt;&gt;""),TEXT(WEEKDAY(MonthlyTimeSheet6[[#This Row],[Date]]),"dddd"),"")</f>
        <v>Sunday</v>
      </c>
      <c r="C33" s="5">
        <f>IF(PeriodStart&lt;&gt;0,PeriodStart+23,"")</f>
        <v>45347</v>
      </c>
      <c r="D33"/>
      <c r="E33"/>
      <c r="F33"/>
    </row>
    <row r="34" spans="2:6" s="1" customFormat="1" ht="23.25" customHeight="1" x14ac:dyDescent="0.2">
      <c r="B34" t="str">
        <f>IF(AND(PeriodStart&lt;&gt;0,MonthlyTimeSheet6[[#This Row],[Date]]&lt;&gt;""),TEXT(WEEKDAY(MonthlyTimeSheet6[[#This Row],[Date]]),"dddd"),"")</f>
        <v>Monday</v>
      </c>
      <c r="C34" s="5">
        <f>IF(PeriodStart&lt;&gt;0,PeriodStart+24,"")</f>
        <v>45348</v>
      </c>
      <c r="D34"/>
      <c r="E34"/>
      <c r="F34"/>
    </row>
    <row r="35" spans="2:6" s="1" customFormat="1" ht="23.25" customHeight="1" x14ac:dyDescent="0.2">
      <c r="B35" t="str">
        <f>IF(AND(PeriodStart&lt;&gt;0,MonthlyTimeSheet6[[#This Row],[Date]]&lt;&gt;""),TEXT(WEEKDAY(MonthlyTimeSheet6[[#This Row],[Date]]),"dddd"),"")</f>
        <v>Tuesday</v>
      </c>
      <c r="C35" s="5">
        <f>IF(PeriodStart&lt;&gt;0,PeriodStart+25,"")</f>
        <v>45349</v>
      </c>
      <c r="D35"/>
      <c r="E35"/>
      <c r="F35"/>
    </row>
    <row r="36" spans="2:6" s="1" customFormat="1" ht="23.25" customHeight="1" x14ac:dyDescent="0.2">
      <c r="B36" t="str">
        <f>IF(AND(PeriodStart&lt;&gt;0,MonthlyTimeSheet6[[#This Row],[Date]]&lt;&gt;""),TEXT(WEEKDAY(MonthlyTimeSheet6[[#This Row],[Date]]),"dddd"),"")</f>
        <v>Wednesday</v>
      </c>
      <c r="C36" s="5">
        <f>IF(PeriodStart&lt;&gt;0,PeriodStart+26,"")</f>
        <v>45350</v>
      </c>
      <c r="D36"/>
      <c r="E36"/>
      <c r="F36"/>
    </row>
    <row r="37" spans="2:6" ht="18.75" customHeight="1" x14ac:dyDescent="0.2">
      <c r="B37" t="str">
        <f>IF(AND(PeriodStart&lt;&gt;0,MonthlyTimeSheet6[[#This Row],[Date]]&lt;&gt;""),TEXT(WEEKDAY(MonthlyTimeSheet6[[#This Row],[Date]]),"dddd"),"")</f>
        <v>Thursday</v>
      </c>
      <c r="C37" s="5">
        <f>IF(PeriodStart&lt;&gt;0,PeriodStart+27,"")</f>
        <v>45351</v>
      </c>
    </row>
    <row r="38" spans="2:6" ht="18.75" customHeight="1" x14ac:dyDescent="0.2">
      <c r="B38" t="str">
        <f>IF(AND(PeriodStart&lt;&gt;0,MonthlyTimeSheet6[[#This Row],[Date]]&lt;&gt;""),TEXT(WEEKDAY(MonthlyTimeSheet6[[#This Row],[Date]]),"dddd"),"")</f>
        <v/>
      </c>
      <c r="C38" s="5" t="str">
        <f>IF(PeriodStart&lt;&gt;0,IF(PeriodStart+28&lt;=DATE(YEAR(PeriodStart),MONTH(PeriodStart)+1,0),PeriodStart+28,""),"")</f>
        <v/>
      </c>
    </row>
    <row r="39" spans="2:6" ht="18.75" customHeight="1" x14ac:dyDescent="0.2">
      <c r="B39" t="str">
        <f>IF(AND(PeriodStart&lt;&gt;0,MonthlyTimeSheet6[[#This Row],[Date]]&lt;&gt;""),TEXT(WEEKDAY(MonthlyTimeSheet6[[#This Row],[Date]]),"dddd"),"")</f>
        <v/>
      </c>
      <c r="C39" s="5" t="str">
        <f>IF(PeriodStart&lt;&gt;0,IF(PeriodStart+29&lt;=DATE(YEAR(PeriodStart),MONTH(PeriodStart)+1,0),PeriodStart+29,""),"")</f>
        <v/>
      </c>
    </row>
    <row r="40" spans="2:6" ht="18.75" customHeight="1" x14ac:dyDescent="0.2">
      <c r="B40" t="str">
        <f>IF(AND(PeriodStart&lt;&gt;0,MonthlyTimeSheet6[[#This Row],[Date]]&lt;&gt;""),TEXT(WEEKDAY(MonthlyTimeSheet6[[#This Row],[Date]]),"dddd"),"")</f>
        <v/>
      </c>
      <c r="C40" s="5" t="str">
        <f>IF(PeriodStart&lt;&gt;0,IF(PeriodStart+30&lt;=DATE(YEAR(PeriodStart),MONTH(PeriodStart)+1,0),PeriodStart+30,""),"")</f>
        <v/>
      </c>
    </row>
    <row r="41" spans="2:6" ht="27" customHeight="1" x14ac:dyDescent="0.2">
      <c r="B41" t="s">
        <v>1</v>
      </c>
      <c r="C41" s="2"/>
      <c r="F41" s="7">
        <f>SUBTOTAL(109,MonthlyTimeSheet6[Total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100-000000000000}">
      <formula1>ClientList</formula1>
    </dataValidation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100-000001000000}">
      <formula1>ProjectList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45352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IF(AND(PeriodStart&lt;&gt;0,MonthlyTimeSheet69[[#This Row],[Date]]&lt;&gt;""),TEXT(WEEKDAY(MonthlyTimeSheet69[[#This Row],[Date]]),"dddd"),"")</f>
        <v>Friday</v>
      </c>
      <c r="C11" s="5">
        <f>IF(PeriodStart&lt;&gt;0,PeriodStart,"")</f>
        <v>45352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IF(AND(PeriodStart&lt;&gt;0,MonthlyTimeSheet69[[#This Row],[Date]]&lt;&gt;""),TEXT(WEEKDAY(MonthlyTimeSheet69[[#This Row],[Date]]),"dddd"),"")</f>
        <v>Saturday</v>
      </c>
      <c r="C12" s="5">
        <f>IF(PeriodStart&lt;&gt;0,PeriodStart+1,"")</f>
        <v>45353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IF(AND(PeriodStart&lt;&gt;0,MonthlyTimeSheet69[[#This Row],[Date]]&lt;&gt;""),TEXT(WEEKDAY(MonthlyTimeSheet69[[#This Row],[Date]]),"dddd"),"")</f>
        <v>Sunday</v>
      </c>
      <c r="C13" s="5">
        <f>IF(PeriodStart&lt;&gt;0,PeriodStart+2,"")</f>
        <v>45354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IF(AND(PeriodStart&lt;&gt;0,MonthlyTimeSheet69[[#This Row],[Date]]&lt;&gt;""),TEXT(WEEKDAY(MonthlyTimeSheet69[[#This Row],[Date]]),"dddd"),"")</f>
        <v>Monday</v>
      </c>
      <c r="C14" s="5">
        <f>IF(PeriodStart&lt;&gt;0,PeriodStart+3,"")</f>
        <v>45355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IF(AND(PeriodStart&lt;&gt;0,MonthlyTimeSheet69[[#This Row],[Date]]&lt;&gt;""),TEXT(WEEKDAY(MonthlyTimeSheet69[[#This Row],[Date]]),"dddd"),"")</f>
        <v>Tuesday</v>
      </c>
      <c r="C15" s="5">
        <f>IF(PeriodStart&lt;&gt;0,PeriodStart+4,"")</f>
        <v>45356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IF(AND(PeriodStart&lt;&gt;0,MonthlyTimeSheet69[[#This Row],[Date]]&lt;&gt;""),TEXT(WEEKDAY(MonthlyTimeSheet69[[#This Row],[Date]]),"dddd"),"")</f>
        <v>Wednesday</v>
      </c>
      <c r="C16" s="5">
        <f>IF(PeriodStart&lt;&gt;0,PeriodStart+5,"")</f>
        <v>45357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IF(AND(PeriodStart&lt;&gt;0,MonthlyTimeSheet69[[#This Row],[Date]]&lt;&gt;""),TEXT(WEEKDAY(MonthlyTimeSheet69[[#This Row],[Date]]),"dddd"),"")</f>
        <v>Thursday</v>
      </c>
      <c r="C17" s="5">
        <f>IF(PeriodStart&lt;&gt;0,PeriodStart+6,"")</f>
        <v>45358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IF(AND(PeriodStart&lt;&gt;0,MonthlyTimeSheet69[[#This Row],[Date]]&lt;&gt;""),TEXT(WEEKDAY(MonthlyTimeSheet69[[#This Row],[Date]]),"dddd"),"")</f>
        <v>Friday</v>
      </c>
      <c r="C18" s="5">
        <f>IF(PeriodStart&lt;&gt;0,PeriodStart+7,"")</f>
        <v>45359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IF(AND(PeriodStart&lt;&gt;0,MonthlyTimeSheet69[[#This Row],[Date]]&lt;&gt;""),TEXT(WEEKDAY(MonthlyTimeSheet69[[#This Row],[Date]]),"dddd"),"")</f>
        <v>Saturday</v>
      </c>
      <c r="C19" s="5">
        <f>IF(PeriodStart&lt;&gt;0,PeriodStart+8,"")</f>
        <v>45360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IF(AND(PeriodStart&lt;&gt;0,MonthlyTimeSheet69[[#This Row],[Date]]&lt;&gt;""),TEXT(WEEKDAY(MonthlyTimeSheet69[[#This Row],[Date]]),"dddd"),"")</f>
        <v>Sunday</v>
      </c>
      <c r="C20" s="5">
        <f>IF(PeriodStart&lt;&gt;0,PeriodStart+9,"")</f>
        <v>45361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IF(AND(PeriodStart&lt;&gt;0,MonthlyTimeSheet69[[#This Row],[Date]]&lt;&gt;""),TEXT(WEEKDAY(MonthlyTimeSheet69[[#This Row],[Date]]),"dddd"),"")</f>
        <v>Monday</v>
      </c>
      <c r="C21" s="5">
        <f>IF(PeriodStart&lt;&gt;0,PeriodStart+10,"")</f>
        <v>45362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IF(AND(PeriodStart&lt;&gt;0,MonthlyTimeSheet69[[#This Row],[Date]]&lt;&gt;""),TEXT(WEEKDAY(MonthlyTimeSheet69[[#This Row],[Date]]),"dddd"),"")</f>
        <v>Tuesday</v>
      </c>
      <c r="C22" s="5">
        <f>IF(PeriodStart&lt;&gt;0,PeriodStart+11,"")</f>
        <v>45363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IF(AND(PeriodStart&lt;&gt;0,MonthlyTimeSheet69[[#This Row],[Date]]&lt;&gt;""),TEXT(WEEKDAY(MonthlyTimeSheet69[[#This Row],[Date]]),"dddd"),"")</f>
        <v>Wednesday</v>
      </c>
      <c r="C23" s="5">
        <f>IF(PeriodStart&lt;&gt;0,PeriodStart+12,"")</f>
        <v>45364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IF(AND(PeriodStart&lt;&gt;0,MonthlyTimeSheet69[[#This Row],[Date]]&lt;&gt;""),TEXT(WEEKDAY(MonthlyTimeSheet69[[#This Row],[Date]]),"dddd"),"")</f>
        <v>Thursday</v>
      </c>
      <c r="C24" s="5">
        <f>IF(PeriodStart&lt;&gt;0,PeriodStart+13,"")</f>
        <v>45365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IF(AND(PeriodStart&lt;&gt;0,MonthlyTimeSheet69[[#This Row],[Date]]&lt;&gt;""),TEXT(WEEKDAY(MonthlyTimeSheet69[[#This Row],[Date]]),"dddd"),"")</f>
        <v>Friday</v>
      </c>
      <c r="C25" s="5">
        <f>IF(PeriodStart&lt;&gt;0,PeriodStart+14,"")</f>
        <v>45366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IF(AND(PeriodStart&lt;&gt;0,MonthlyTimeSheet69[[#This Row],[Date]]&lt;&gt;""),TEXT(WEEKDAY(MonthlyTimeSheet69[[#This Row],[Date]]),"dddd"),"")</f>
        <v>Saturday</v>
      </c>
      <c r="C26" s="5">
        <f>IF(PeriodStart&lt;&gt;0,PeriodStart+15,"")</f>
        <v>45367</v>
      </c>
      <c r="D26"/>
      <c r="E26"/>
      <c r="F26"/>
    </row>
    <row r="27" spans="2:9" s="1" customFormat="1" ht="23.25" customHeight="1" x14ac:dyDescent="0.2">
      <c r="B27" t="str">
        <f>IF(AND(PeriodStart&lt;&gt;0,MonthlyTimeSheet69[[#This Row],[Date]]&lt;&gt;""),TEXT(WEEKDAY(MonthlyTimeSheet69[[#This Row],[Date]]),"dddd"),"")</f>
        <v>Sunday</v>
      </c>
      <c r="C27" s="5">
        <f>IF(PeriodStart&lt;&gt;0,PeriodStart+16,"")</f>
        <v>45368</v>
      </c>
      <c r="D27"/>
      <c r="E27"/>
      <c r="F27"/>
    </row>
    <row r="28" spans="2:9" s="1" customFormat="1" ht="23.25" customHeight="1" x14ac:dyDescent="0.2">
      <c r="B28" t="str">
        <f>IF(AND(PeriodStart&lt;&gt;0,MonthlyTimeSheet69[[#This Row],[Date]]&lt;&gt;""),TEXT(WEEKDAY(MonthlyTimeSheet69[[#This Row],[Date]]),"dddd"),"")</f>
        <v>Monday</v>
      </c>
      <c r="C28" s="5">
        <f>IF(PeriodStart&lt;&gt;0,PeriodStart+17,"")</f>
        <v>45369</v>
      </c>
      <c r="D28"/>
      <c r="E28"/>
      <c r="F28"/>
    </row>
    <row r="29" spans="2:9" s="1" customFormat="1" ht="23.25" customHeight="1" x14ac:dyDescent="0.2">
      <c r="B29" t="str">
        <f>IF(AND(PeriodStart&lt;&gt;0,MonthlyTimeSheet69[[#This Row],[Date]]&lt;&gt;""),TEXT(WEEKDAY(MonthlyTimeSheet69[[#This Row],[Date]]),"dddd"),"")</f>
        <v>Tuesday</v>
      </c>
      <c r="C29" s="5">
        <f>IF(PeriodStart&lt;&gt;0,PeriodStart+18,"")</f>
        <v>45370</v>
      </c>
      <c r="D29"/>
      <c r="E29"/>
      <c r="F29"/>
    </row>
    <row r="30" spans="2:9" s="1" customFormat="1" ht="23.25" customHeight="1" x14ac:dyDescent="0.2">
      <c r="B30" t="str">
        <f>IF(AND(PeriodStart&lt;&gt;0,MonthlyTimeSheet69[[#This Row],[Date]]&lt;&gt;""),TEXT(WEEKDAY(MonthlyTimeSheet69[[#This Row],[Date]]),"dddd"),"")</f>
        <v>Thursday</v>
      </c>
      <c r="C30" s="5">
        <f>IF(PeriodStart&lt;&gt;0,PeriodStart+20,"")</f>
        <v>45372</v>
      </c>
      <c r="D30"/>
      <c r="E30"/>
      <c r="F30"/>
    </row>
    <row r="31" spans="2:9" s="1" customFormat="1" ht="23.25" customHeight="1" x14ac:dyDescent="0.2">
      <c r="B31" t="str">
        <f>IF(AND(PeriodStart&lt;&gt;0,MonthlyTimeSheet69[[#This Row],[Date]]&lt;&gt;""),TEXT(WEEKDAY(MonthlyTimeSheet69[[#This Row],[Date]]),"dddd"),"")</f>
        <v>Friday</v>
      </c>
      <c r="C31" s="5">
        <f>IF(PeriodStart&lt;&gt;0,PeriodStart+21,"")</f>
        <v>45373</v>
      </c>
      <c r="D31"/>
      <c r="E31"/>
      <c r="F31"/>
    </row>
    <row r="32" spans="2:9" s="1" customFormat="1" ht="23.25" customHeight="1" x14ac:dyDescent="0.2">
      <c r="B32" t="str">
        <f>IF(AND(PeriodStart&lt;&gt;0,MonthlyTimeSheet69[[#This Row],[Date]]&lt;&gt;""),TEXT(WEEKDAY(MonthlyTimeSheet69[[#This Row],[Date]]),"dddd"),"")</f>
        <v>Saturday</v>
      </c>
      <c r="C32" s="5">
        <f>IF(PeriodStart&lt;&gt;0,PeriodStart+22,"")</f>
        <v>45374</v>
      </c>
      <c r="D32"/>
      <c r="E32"/>
      <c r="F32"/>
    </row>
    <row r="33" spans="2:6" s="1" customFormat="1" ht="23.25" customHeight="1" x14ac:dyDescent="0.2">
      <c r="B33" t="str">
        <f>IF(AND(PeriodStart&lt;&gt;0,MonthlyTimeSheet69[[#This Row],[Date]]&lt;&gt;""),TEXT(WEEKDAY(MonthlyTimeSheet69[[#This Row],[Date]]),"dddd"),"")</f>
        <v>Sunday</v>
      </c>
      <c r="C33" s="5">
        <f>IF(PeriodStart&lt;&gt;0,PeriodStart+23,"")</f>
        <v>45375</v>
      </c>
      <c r="D33"/>
      <c r="E33"/>
      <c r="F33"/>
    </row>
    <row r="34" spans="2:6" s="1" customFormat="1" ht="23.25" customHeight="1" x14ac:dyDescent="0.2">
      <c r="B34" t="str">
        <f>IF(AND(PeriodStart&lt;&gt;0,MonthlyTimeSheet69[[#This Row],[Date]]&lt;&gt;""),TEXT(WEEKDAY(MonthlyTimeSheet69[[#This Row],[Date]]),"dddd"),"")</f>
        <v>Monday</v>
      </c>
      <c r="C34" s="5">
        <f>IF(PeriodStart&lt;&gt;0,PeriodStart+24,"")</f>
        <v>45376</v>
      </c>
      <c r="D34"/>
      <c r="E34"/>
      <c r="F34"/>
    </row>
    <row r="35" spans="2:6" s="1" customFormat="1" ht="23.25" customHeight="1" x14ac:dyDescent="0.2">
      <c r="B35" t="str">
        <f>IF(AND(PeriodStart&lt;&gt;0,MonthlyTimeSheet69[[#This Row],[Date]]&lt;&gt;""),TEXT(WEEKDAY(MonthlyTimeSheet69[[#This Row],[Date]]),"dddd"),"")</f>
        <v>Tuesday</v>
      </c>
      <c r="C35" s="5">
        <f>IF(PeriodStart&lt;&gt;0,PeriodStart+25,"")</f>
        <v>45377</v>
      </c>
      <c r="D35"/>
      <c r="E35"/>
      <c r="F35"/>
    </row>
    <row r="36" spans="2:6" s="1" customFormat="1" ht="23.25" customHeight="1" x14ac:dyDescent="0.2">
      <c r="B36" t="str">
        <f>IF(AND(PeriodStart&lt;&gt;0,MonthlyTimeSheet69[[#This Row],[Date]]&lt;&gt;""),TEXT(WEEKDAY(MonthlyTimeSheet69[[#This Row],[Date]]),"dddd"),"")</f>
        <v>Wednesday</v>
      </c>
      <c r="C36" s="5">
        <f>IF(PeriodStart&lt;&gt;0,PeriodStart+26,"")</f>
        <v>45378</v>
      </c>
      <c r="D36"/>
      <c r="E36"/>
      <c r="F36"/>
    </row>
    <row r="37" spans="2:6" ht="18.75" customHeight="1" x14ac:dyDescent="0.2">
      <c r="B37" t="str">
        <f>IF(AND(PeriodStart&lt;&gt;0,MonthlyTimeSheet69[[#This Row],[Date]]&lt;&gt;""),TEXT(WEEKDAY(MonthlyTimeSheet69[[#This Row],[Date]]),"dddd"),"")</f>
        <v>Thursday</v>
      </c>
      <c r="C37" s="5">
        <f>IF(PeriodStart&lt;&gt;0,PeriodStart+27,"")</f>
        <v>45379</v>
      </c>
    </row>
    <row r="38" spans="2:6" ht="18.75" customHeight="1" x14ac:dyDescent="0.2">
      <c r="B38" t="str">
        <f>IF(AND(PeriodStart&lt;&gt;0,MonthlyTimeSheet69[[#This Row],[Date]]&lt;&gt;""),TEXT(WEEKDAY(MonthlyTimeSheet69[[#This Row],[Date]]),"dddd"),"")</f>
        <v>Friday</v>
      </c>
      <c r="C38" s="5">
        <f>IF(PeriodStart&lt;&gt;0,IF(PeriodStart+28&lt;=DATE(YEAR(PeriodStart),MONTH(PeriodStart)+1,0),PeriodStart+28,""),"")</f>
        <v>45380</v>
      </c>
    </row>
    <row r="39" spans="2:6" ht="18.75" customHeight="1" x14ac:dyDescent="0.2">
      <c r="B39" t="str">
        <f>IF(AND(PeriodStart&lt;&gt;0,MonthlyTimeSheet69[[#This Row],[Date]]&lt;&gt;""),TEXT(WEEKDAY(MonthlyTimeSheet69[[#This Row],[Date]]),"dddd"),"")</f>
        <v>Saturday</v>
      </c>
      <c r="C39" s="5">
        <f>IF(PeriodStart&lt;&gt;0,IF(PeriodStart+29&lt;=DATE(YEAR(PeriodStart),MONTH(PeriodStart)+1,0),PeriodStart+29,""),"")</f>
        <v>45381</v>
      </c>
    </row>
    <row r="40" spans="2:6" ht="18.75" customHeight="1" x14ac:dyDescent="0.2">
      <c r="B40" t="str">
        <f>IF(AND(PeriodStart&lt;&gt;0,MonthlyTimeSheet69[[#This Row],[Date]]&lt;&gt;""),TEXT(WEEKDAY(MonthlyTimeSheet69[[#This Row],[Date]]),"dddd"),"")</f>
        <v>Sunday</v>
      </c>
      <c r="C40" s="5">
        <f>IF(PeriodStart&lt;&gt;0,IF(PeriodStart+30&lt;=DATE(YEAR(PeriodStart),MONTH(PeriodStart)+1,0),PeriodStart+30,""),"")</f>
        <v>45382</v>
      </c>
    </row>
    <row r="41" spans="2:6" ht="27" customHeight="1" x14ac:dyDescent="0.2">
      <c r="B41" t="s">
        <v>1</v>
      </c>
      <c r="C41" s="2"/>
      <c r="F41" s="7">
        <f>SUBTOTAL(109,MonthlyTimeSheet69[Total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200-000000000000}">
      <formula1>ProjectList</formula1>
    </dataValidation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200-000001000000}">
      <formula1>ClientList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45383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IF(AND(PeriodStart&lt;&gt;0,MonthlyTimeSheet[[#This Row],[Date]]&lt;&gt;""),TEXT(WEEKDAY(MonthlyTimeSheet[[#This Row],[Date]]),"dddd"),"")</f>
        <v>Monday</v>
      </c>
      <c r="C11" s="5">
        <f>IF(PeriodStart&lt;&gt;0,PeriodStart,"")</f>
        <v>45383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IF(AND(PeriodStart&lt;&gt;0,MonthlyTimeSheet[[#This Row],[Date]]&lt;&gt;""),TEXT(WEEKDAY(MonthlyTimeSheet[[#This Row],[Date]]),"dddd"),"")</f>
        <v>Tuesday</v>
      </c>
      <c r="C12" s="5">
        <f>IF(PeriodStart&lt;&gt;0,PeriodStart+1,"")</f>
        <v>45384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IF(AND(PeriodStart&lt;&gt;0,MonthlyTimeSheet[[#This Row],[Date]]&lt;&gt;""),TEXT(WEEKDAY(MonthlyTimeSheet[[#This Row],[Date]]),"dddd"),"")</f>
        <v>Wednesday</v>
      </c>
      <c r="C13" s="5">
        <f>IF(PeriodStart&lt;&gt;0,PeriodStart+2,"")</f>
        <v>45385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IF(AND(PeriodStart&lt;&gt;0,MonthlyTimeSheet[[#This Row],[Date]]&lt;&gt;""),TEXT(WEEKDAY(MonthlyTimeSheet[[#This Row],[Date]]),"dddd"),"")</f>
        <v>Thursday</v>
      </c>
      <c r="C14" s="5">
        <f>IF(PeriodStart&lt;&gt;0,PeriodStart+3,"")</f>
        <v>45386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IF(AND(PeriodStart&lt;&gt;0,MonthlyTimeSheet[[#This Row],[Date]]&lt;&gt;""),TEXT(WEEKDAY(MonthlyTimeSheet[[#This Row],[Date]]),"dddd"),"")</f>
        <v>Friday</v>
      </c>
      <c r="C15" s="5">
        <f>IF(PeriodStart&lt;&gt;0,PeriodStart+4,"")</f>
        <v>45387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IF(AND(PeriodStart&lt;&gt;0,MonthlyTimeSheet[[#This Row],[Date]]&lt;&gt;""),TEXT(WEEKDAY(MonthlyTimeSheet[[#This Row],[Date]]),"dddd"),"")</f>
        <v>Saturday</v>
      </c>
      <c r="C16" s="5">
        <f>IF(PeriodStart&lt;&gt;0,PeriodStart+5,"")</f>
        <v>45388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IF(AND(PeriodStart&lt;&gt;0,MonthlyTimeSheet[[#This Row],[Date]]&lt;&gt;""),TEXT(WEEKDAY(MonthlyTimeSheet[[#This Row],[Date]]),"dddd"),"")</f>
        <v>Sunday</v>
      </c>
      <c r="C17" s="5">
        <f>IF(PeriodStart&lt;&gt;0,PeriodStart+6,"")</f>
        <v>45389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IF(AND(PeriodStart&lt;&gt;0,MonthlyTimeSheet[[#This Row],[Date]]&lt;&gt;""),TEXT(WEEKDAY(MonthlyTimeSheet[[#This Row],[Date]]),"dddd"),"")</f>
        <v>Monday</v>
      </c>
      <c r="C18" s="5">
        <f>IF(PeriodStart&lt;&gt;0,PeriodStart+7,"")</f>
        <v>45390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IF(AND(PeriodStart&lt;&gt;0,MonthlyTimeSheet[[#This Row],[Date]]&lt;&gt;""),TEXT(WEEKDAY(MonthlyTimeSheet[[#This Row],[Date]]),"dddd"),"")</f>
        <v>Tuesday</v>
      </c>
      <c r="C19" s="5">
        <f>IF(PeriodStart&lt;&gt;0,PeriodStart+8,"")</f>
        <v>45391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IF(AND(PeriodStart&lt;&gt;0,MonthlyTimeSheet[[#This Row],[Date]]&lt;&gt;""),TEXT(WEEKDAY(MonthlyTimeSheet[[#This Row],[Date]]),"dddd"),"")</f>
        <v>Wednesday</v>
      </c>
      <c r="C20" s="5">
        <f>IF(PeriodStart&lt;&gt;0,PeriodStart+9,"")</f>
        <v>45392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IF(AND(PeriodStart&lt;&gt;0,MonthlyTimeSheet[[#This Row],[Date]]&lt;&gt;""),TEXT(WEEKDAY(MonthlyTimeSheet[[#This Row],[Date]]),"dddd"),"")</f>
        <v>Thursday</v>
      </c>
      <c r="C21" s="5">
        <f>IF(PeriodStart&lt;&gt;0,PeriodStart+10,"")</f>
        <v>45393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IF(AND(PeriodStart&lt;&gt;0,MonthlyTimeSheet[[#This Row],[Date]]&lt;&gt;""),TEXT(WEEKDAY(MonthlyTimeSheet[[#This Row],[Date]]),"dddd"),"")</f>
        <v>Friday</v>
      </c>
      <c r="C22" s="5">
        <f>IF(PeriodStart&lt;&gt;0,PeriodStart+11,"")</f>
        <v>45394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IF(AND(PeriodStart&lt;&gt;0,MonthlyTimeSheet[[#This Row],[Date]]&lt;&gt;""),TEXT(WEEKDAY(MonthlyTimeSheet[[#This Row],[Date]]),"dddd"),"")</f>
        <v>Saturday</v>
      </c>
      <c r="C23" s="5">
        <f>IF(PeriodStart&lt;&gt;0,PeriodStart+12,"")</f>
        <v>45395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IF(AND(PeriodStart&lt;&gt;0,MonthlyTimeSheet[[#This Row],[Date]]&lt;&gt;""),TEXT(WEEKDAY(MonthlyTimeSheet[[#This Row],[Date]]),"dddd"),"")</f>
        <v>Sunday</v>
      </c>
      <c r="C24" s="5">
        <f>IF(PeriodStart&lt;&gt;0,PeriodStart+13,"")</f>
        <v>45396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IF(AND(PeriodStart&lt;&gt;0,MonthlyTimeSheet[[#This Row],[Date]]&lt;&gt;""),TEXT(WEEKDAY(MonthlyTimeSheet[[#This Row],[Date]]),"dddd"),"")</f>
        <v>Monday</v>
      </c>
      <c r="C25" s="5">
        <f>IF(PeriodStart&lt;&gt;0,PeriodStart+14,"")</f>
        <v>45397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IF(AND(PeriodStart&lt;&gt;0,MonthlyTimeSheet[[#This Row],[Date]]&lt;&gt;""),TEXT(WEEKDAY(MonthlyTimeSheet[[#This Row],[Date]]),"dddd"),"")</f>
        <v>Tuesday</v>
      </c>
      <c r="C26" s="5">
        <f>IF(PeriodStart&lt;&gt;0,PeriodStart+15,"")</f>
        <v>45398</v>
      </c>
      <c r="D26"/>
      <c r="E26"/>
      <c r="F26"/>
    </row>
    <row r="27" spans="2:9" s="1" customFormat="1" ht="23.25" customHeight="1" x14ac:dyDescent="0.2">
      <c r="B27" t="str">
        <f>IF(AND(PeriodStart&lt;&gt;0,MonthlyTimeSheet[[#This Row],[Date]]&lt;&gt;""),TEXT(WEEKDAY(MonthlyTimeSheet[[#This Row],[Date]]),"dddd"),"")</f>
        <v>Wednesday</v>
      </c>
      <c r="C27" s="5">
        <f>IF(PeriodStart&lt;&gt;0,PeriodStart+16,"")</f>
        <v>45399</v>
      </c>
      <c r="D27"/>
      <c r="E27"/>
      <c r="F27"/>
    </row>
    <row r="28" spans="2:9" s="1" customFormat="1" ht="23.25" customHeight="1" x14ac:dyDescent="0.2">
      <c r="B28" t="str">
        <f>IF(AND(PeriodStart&lt;&gt;0,MonthlyTimeSheet[[#This Row],[Date]]&lt;&gt;""),TEXT(WEEKDAY(MonthlyTimeSheet[[#This Row],[Date]]),"dddd"),"")</f>
        <v>Thursday</v>
      </c>
      <c r="C28" s="5">
        <f>IF(PeriodStart&lt;&gt;0,PeriodStart+17,"")</f>
        <v>45400</v>
      </c>
      <c r="D28"/>
      <c r="E28"/>
      <c r="F28"/>
    </row>
    <row r="29" spans="2:9" s="1" customFormat="1" ht="23.25" customHeight="1" x14ac:dyDescent="0.2">
      <c r="B29" t="str">
        <f>IF(AND(PeriodStart&lt;&gt;0,MonthlyTimeSheet[[#This Row],[Date]]&lt;&gt;""),TEXT(WEEKDAY(MonthlyTimeSheet[[#This Row],[Date]]),"dddd"),"")</f>
        <v>Friday</v>
      </c>
      <c r="C29" s="5">
        <f>IF(PeriodStart&lt;&gt;0,PeriodStart+18,"")</f>
        <v>45401</v>
      </c>
      <c r="D29"/>
      <c r="E29"/>
      <c r="F29"/>
    </row>
    <row r="30" spans="2:9" s="1" customFormat="1" ht="23.25" customHeight="1" x14ac:dyDescent="0.2">
      <c r="B30" t="str">
        <f>IF(AND(PeriodStart&lt;&gt;0,MonthlyTimeSheet[[#This Row],[Date]]&lt;&gt;""),TEXT(WEEKDAY(MonthlyTimeSheet[[#This Row],[Date]]),"dddd"),"")</f>
        <v>Sunday</v>
      </c>
      <c r="C30" s="5">
        <f>IF(PeriodStart&lt;&gt;0,PeriodStart+20,"")</f>
        <v>45403</v>
      </c>
      <c r="D30"/>
      <c r="E30"/>
      <c r="F30"/>
    </row>
    <row r="31" spans="2:9" s="1" customFormat="1" ht="23.25" customHeight="1" x14ac:dyDescent="0.2">
      <c r="B31" t="str">
        <f>IF(AND(PeriodStart&lt;&gt;0,MonthlyTimeSheet[[#This Row],[Date]]&lt;&gt;""),TEXT(WEEKDAY(MonthlyTimeSheet[[#This Row],[Date]]),"dddd"),"")</f>
        <v>Monday</v>
      </c>
      <c r="C31" s="5">
        <f>IF(PeriodStart&lt;&gt;0,PeriodStart+21,"")</f>
        <v>45404</v>
      </c>
      <c r="D31"/>
      <c r="E31"/>
      <c r="F31"/>
    </row>
    <row r="32" spans="2:9" s="1" customFormat="1" ht="23.25" customHeight="1" x14ac:dyDescent="0.2">
      <c r="B32" t="str">
        <f>IF(AND(PeriodStart&lt;&gt;0,MonthlyTimeSheet[[#This Row],[Date]]&lt;&gt;""),TEXT(WEEKDAY(MonthlyTimeSheet[[#This Row],[Date]]),"dddd"),"")</f>
        <v>Tuesday</v>
      </c>
      <c r="C32" s="5">
        <f>IF(PeriodStart&lt;&gt;0,PeriodStart+22,"")</f>
        <v>45405</v>
      </c>
      <c r="D32"/>
      <c r="E32"/>
      <c r="F32"/>
    </row>
    <row r="33" spans="2:6" s="1" customFormat="1" ht="23.25" customHeight="1" x14ac:dyDescent="0.2">
      <c r="B33" t="str">
        <f>IF(AND(PeriodStart&lt;&gt;0,MonthlyTimeSheet[[#This Row],[Date]]&lt;&gt;""),TEXT(WEEKDAY(MonthlyTimeSheet[[#This Row],[Date]]),"dddd"),"")</f>
        <v>Wednesday</v>
      </c>
      <c r="C33" s="5">
        <f>IF(PeriodStart&lt;&gt;0,PeriodStart+23,"")</f>
        <v>45406</v>
      </c>
      <c r="D33"/>
      <c r="E33"/>
      <c r="F33"/>
    </row>
    <row r="34" spans="2:6" s="1" customFormat="1" ht="23.25" customHeight="1" x14ac:dyDescent="0.2">
      <c r="B34" t="str">
        <f>IF(AND(PeriodStart&lt;&gt;0,MonthlyTimeSheet[[#This Row],[Date]]&lt;&gt;""),TEXT(WEEKDAY(MonthlyTimeSheet[[#This Row],[Date]]),"dddd"),"")</f>
        <v>Thursday</v>
      </c>
      <c r="C34" s="5">
        <f>IF(PeriodStart&lt;&gt;0,PeriodStart+24,"")</f>
        <v>45407</v>
      </c>
      <c r="D34"/>
      <c r="E34"/>
      <c r="F34"/>
    </row>
    <row r="35" spans="2:6" s="1" customFormat="1" ht="23.25" customHeight="1" x14ac:dyDescent="0.2">
      <c r="B35" t="str">
        <f>IF(AND(PeriodStart&lt;&gt;0,MonthlyTimeSheet[[#This Row],[Date]]&lt;&gt;""),TEXT(WEEKDAY(MonthlyTimeSheet[[#This Row],[Date]]),"dddd"),"")</f>
        <v>Friday</v>
      </c>
      <c r="C35" s="5">
        <f>IF(PeriodStart&lt;&gt;0,PeriodStart+25,"")</f>
        <v>45408</v>
      </c>
      <c r="D35"/>
      <c r="E35"/>
      <c r="F35"/>
    </row>
    <row r="36" spans="2:6" s="1" customFormat="1" ht="23.25" customHeight="1" x14ac:dyDescent="0.2">
      <c r="B36" t="str">
        <f>IF(AND(PeriodStart&lt;&gt;0,MonthlyTimeSheet[[#This Row],[Date]]&lt;&gt;""),TEXT(WEEKDAY(MonthlyTimeSheet[[#This Row],[Date]]),"dddd"),"")</f>
        <v>Saturday</v>
      </c>
      <c r="C36" s="5">
        <f>IF(PeriodStart&lt;&gt;0,PeriodStart+26,"")</f>
        <v>45409</v>
      </c>
      <c r="D36"/>
      <c r="E36"/>
      <c r="F36"/>
    </row>
    <row r="37" spans="2:6" ht="18.75" customHeight="1" x14ac:dyDescent="0.2">
      <c r="B37" t="str">
        <f>IF(AND(PeriodStart&lt;&gt;0,MonthlyTimeSheet[[#This Row],[Date]]&lt;&gt;""),TEXT(WEEKDAY(MonthlyTimeSheet[[#This Row],[Date]]),"dddd"),"")</f>
        <v>Sunday</v>
      </c>
      <c r="C37" s="5">
        <f>IF(PeriodStart&lt;&gt;0,PeriodStart+27,"")</f>
        <v>45410</v>
      </c>
    </row>
    <row r="38" spans="2:6" ht="18.75" customHeight="1" x14ac:dyDescent="0.2">
      <c r="B38" t="str">
        <f>IF(AND(PeriodStart&lt;&gt;0,MonthlyTimeSheet[[#This Row],[Date]]&lt;&gt;""),TEXT(WEEKDAY(MonthlyTimeSheet[[#This Row],[Date]]),"dddd"),"")</f>
        <v>Monday</v>
      </c>
      <c r="C38" s="5">
        <f>IF(PeriodStart&lt;&gt;0,IF(PeriodStart+28&lt;=DATE(YEAR(PeriodStart),MONTH(PeriodStart)+1,0),PeriodStart+28,""),"")</f>
        <v>45411</v>
      </c>
    </row>
    <row r="39" spans="2:6" ht="18.75" customHeight="1" x14ac:dyDescent="0.2">
      <c r="B39" t="str">
        <f>IF(AND(PeriodStart&lt;&gt;0,MonthlyTimeSheet[[#This Row],[Date]]&lt;&gt;""),TEXT(WEEKDAY(MonthlyTimeSheet[[#This Row],[Date]]),"dddd"),"")</f>
        <v>Tuesday</v>
      </c>
      <c r="C39" s="5">
        <f>IF(PeriodStart&lt;&gt;0,IF(PeriodStart+29&lt;=DATE(YEAR(PeriodStart),MONTH(PeriodStart)+1,0),PeriodStart+29,""),"")</f>
        <v>45412</v>
      </c>
    </row>
    <row r="40" spans="2:6" ht="18.75" customHeight="1" x14ac:dyDescent="0.2">
      <c r="B40" t="str">
        <f>IF(AND(PeriodStart&lt;&gt;0,MonthlyTimeSheet[[#This Row],[Date]]&lt;&gt;""),TEXT(WEEKDAY(MonthlyTimeSheet[[#This Row],[Date]]),"dddd"),"")</f>
        <v/>
      </c>
      <c r="C40" s="5" t="str">
        <f>IF(PeriodStart&lt;&gt;0,IF(PeriodStart+30&lt;=DATE(YEAR(PeriodStart),MONTH(PeriodStart)+1,0),PeriodStart+30,""),"")</f>
        <v/>
      </c>
    </row>
    <row r="41" spans="2:6" ht="27" customHeight="1" x14ac:dyDescent="0.2">
      <c r="B41" t="s">
        <v>1</v>
      </c>
      <c r="C41" s="2"/>
      <c r="F41" s="7">
        <f>SUBTOTAL(109,MonthlyTimeSheet[Total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300-000000000000}">
      <formula1>ProjectList</formula1>
    </dataValidation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300-000001000000}">
      <formula1>ClientList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ignoredErrors>
    <ignoredError sqref="F11:F17" calculatedColumn="1"/>
  </ignoredErrors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45413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IF(AND(PeriodStart&lt;&gt;0,MonthlyTimeSheet12[[#This Row],[Date]]&lt;&gt;""),TEXT(WEEKDAY(MonthlyTimeSheet12[[#This Row],[Date]]),"dddd"),"")</f>
        <v>Wednesday</v>
      </c>
      <c r="C11" s="5">
        <f>IF(PeriodStart&lt;&gt;0,PeriodStart,"")</f>
        <v>45413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IF(AND(PeriodStart&lt;&gt;0,MonthlyTimeSheet12[[#This Row],[Date]]&lt;&gt;""),TEXT(WEEKDAY(MonthlyTimeSheet12[[#This Row],[Date]]),"dddd"),"")</f>
        <v>Thursday</v>
      </c>
      <c r="C12" s="5">
        <f>IF(PeriodStart&lt;&gt;0,PeriodStart+1,"")</f>
        <v>45414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IF(AND(PeriodStart&lt;&gt;0,MonthlyTimeSheet12[[#This Row],[Date]]&lt;&gt;""),TEXT(WEEKDAY(MonthlyTimeSheet12[[#This Row],[Date]]),"dddd"),"")</f>
        <v>Friday</v>
      </c>
      <c r="C13" s="5">
        <f>IF(PeriodStart&lt;&gt;0,PeriodStart+2,"")</f>
        <v>45415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IF(AND(PeriodStart&lt;&gt;0,MonthlyTimeSheet12[[#This Row],[Date]]&lt;&gt;""),TEXT(WEEKDAY(MonthlyTimeSheet12[[#This Row],[Date]]),"dddd"),"")</f>
        <v>Saturday</v>
      </c>
      <c r="C14" s="5">
        <f>IF(PeriodStart&lt;&gt;0,PeriodStart+3,"")</f>
        <v>45416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IF(AND(PeriodStart&lt;&gt;0,MonthlyTimeSheet12[[#This Row],[Date]]&lt;&gt;""),TEXT(WEEKDAY(MonthlyTimeSheet12[[#This Row],[Date]]),"dddd"),"")</f>
        <v>Sunday</v>
      </c>
      <c r="C15" s="5">
        <f>IF(PeriodStart&lt;&gt;0,PeriodStart+4,"")</f>
        <v>45417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IF(AND(PeriodStart&lt;&gt;0,MonthlyTimeSheet12[[#This Row],[Date]]&lt;&gt;""),TEXT(WEEKDAY(MonthlyTimeSheet12[[#This Row],[Date]]),"dddd"),"")</f>
        <v>Monday</v>
      </c>
      <c r="C16" s="5">
        <f>IF(PeriodStart&lt;&gt;0,PeriodStart+5,"")</f>
        <v>45418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IF(AND(PeriodStart&lt;&gt;0,MonthlyTimeSheet12[[#This Row],[Date]]&lt;&gt;""),TEXT(WEEKDAY(MonthlyTimeSheet12[[#This Row],[Date]]),"dddd"),"")</f>
        <v>Tuesday</v>
      </c>
      <c r="C17" s="5">
        <f>IF(PeriodStart&lt;&gt;0,PeriodStart+6,"")</f>
        <v>45419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IF(AND(PeriodStart&lt;&gt;0,MonthlyTimeSheet12[[#This Row],[Date]]&lt;&gt;""),TEXT(WEEKDAY(MonthlyTimeSheet12[[#This Row],[Date]]),"dddd"),"")</f>
        <v>Wednesday</v>
      </c>
      <c r="C18" s="5">
        <f>IF(PeriodStart&lt;&gt;0,PeriodStart+7,"")</f>
        <v>45420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IF(AND(PeriodStart&lt;&gt;0,MonthlyTimeSheet12[[#This Row],[Date]]&lt;&gt;""),TEXT(WEEKDAY(MonthlyTimeSheet12[[#This Row],[Date]]),"dddd"),"")</f>
        <v>Thursday</v>
      </c>
      <c r="C19" s="5">
        <f>IF(PeriodStart&lt;&gt;0,PeriodStart+8,"")</f>
        <v>45421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IF(AND(PeriodStart&lt;&gt;0,MonthlyTimeSheet12[[#This Row],[Date]]&lt;&gt;""),TEXT(WEEKDAY(MonthlyTimeSheet12[[#This Row],[Date]]),"dddd"),"")</f>
        <v>Friday</v>
      </c>
      <c r="C20" s="5">
        <f>IF(PeriodStart&lt;&gt;0,PeriodStart+9,"")</f>
        <v>45422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IF(AND(PeriodStart&lt;&gt;0,MonthlyTimeSheet12[[#This Row],[Date]]&lt;&gt;""),TEXT(WEEKDAY(MonthlyTimeSheet12[[#This Row],[Date]]),"dddd"),"")</f>
        <v>Saturday</v>
      </c>
      <c r="C21" s="5">
        <f>IF(PeriodStart&lt;&gt;0,PeriodStart+10,"")</f>
        <v>45423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IF(AND(PeriodStart&lt;&gt;0,MonthlyTimeSheet12[[#This Row],[Date]]&lt;&gt;""),TEXT(WEEKDAY(MonthlyTimeSheet12[[#This Row],[Date]]),"dddd"),"")</f>
        <v>Sunday</v>
      </c>
      <c r="C22" s="5">
        <f>IF(PeriodStart&lt;&gt;0,PeriodStart+11,"")</f>
        <v>45424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IF(AND(PeriodStart&lt;&gt;0,MonthlyTimeSheet12[[#This Row],[Date]]&lt;&gt;""),TEXT(WEEKDAY(MonthlyTimeSheet12[[#This Row],[Date]]),"dddd"),"")</f>
        <v>Monday</v>
      </c>
      <c r="C23" s="5">
        <f>IF(PeriodStart&lt;&gt;0,PeriodStart+12,"")</f>
        <v>45425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IF(AND(PeriodStart&lt;&gt;0,MonthlyTimeSheet12[[#This Row],[Date]]&lt;&gt;""),TEXT(WEEKDAY(MonthlyTimeSheet12[[#This Row],[Date]]),"dddd"),"")</f>
        <v>Tuesday</v>
      </c>
      <c r="C24" s="5">
        <f>IF(PeriodStart&lt;&gt;0,PeriodStart+13,"")</f>
        <v>45426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IF(AND(PeriodStart&lt;&gt;0,MonthlyTimeSheet12[[#This Row],[Date]]&lt;&gt;""),TEXT(WEEKDAY(MonthlyTimeSheet12[[#This Row],[Date]]),"dddd"),"")</f>
        <v>Wednesday</v>
      </c>
      <c r="C25" s="5">
        <f>IF(PeriodStart&lt;&gt;0,PeriodStart+14,"")</f>
        <v>45427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IF(AND(PeriodStart&lt;&gt;0,MonthlyTimeSheet12[[#This Row],[Date]]&lt;&gt;""),TEXT(WEEKDAY(MonthlyTimeSheet12[[#This Row],[Date]]),"dddd"),"")</f>
        <v>Thursday</v>
      </c>
      <c r="C26" s="5">
        <f>IF(PeriodStart&lt;&gt;0,PeriodStart+15,"")</f>
        <v>45428</v>
      </c>
      <c r="D26"/>
      <c r="E26"/>
      <c r="F26"/>
    </row>
    <row r="27" spans="2:9" s="1" customFormat="1" ht="23.25" customHeight="1" x14ac:dyDescent="0.2">
      <c r="B27" t="str">
        <f>IF(AND(PeriodStart&lt;&gt;0,MonthlyTimeSheet12[[#This Row],[Date]]&lt;&gt;""),TEXT(WEEKDAY(MonthlyTimeSheet12[[#This Row],[Date]]),"dddd"),"")</f>
        <v>Friday</v>
      </c>
      <c r="C27" s="5">
        <f>IF(PeriodStart&lt;&gt;0,PeriodStart+16,"")</f>
        <v>45429</v>
      </c>
      <c r="D27"/>
      <c r="E27"/>
      <c r="F27"/>
    </row>
    <row r="28" spans="2:9" s="1" customFormat="1" ht="23.25" customHeight="1" x14ac:dyDescent="0.2">
      <c r="B28" t="str">
        <f>IF(AND(PeriodStart&lt;&gt;0,MonthlyTimeSheet12[[#This Row],[Date]]&lt;&gt;""),TEXT(WEEKDAY(MonthlyTimeSheet12[[#This Row],[Date]]),"dddd"),"")</f>
        <v>Saturday</v>
      </c>
      <c r="C28" s="5">
        <f>IF(PeriodStart&lt;&gt;0,PeriodStart+17,"")</f>
        <v>45430</v>
      </c>
      <c r="D28"/>
      <c r="E28"/>
      <c r="F28"/>
    </row>
    <row r="29" spans="2:9" s="1" customFormat="1" ht="23.25" customHeight="1" x14ac:dyDescent="0.2">
      <c r="B29" t="str">
        <f>IF(AND(PeriodStart&lt;&gt;0,MonthlyTimeSheet12[[#This Row],[Date]]&lt;&gt;""),TEXT(WEEKDAY(MonthlyTimeSheet12[[#This Row],[Date]]),"dddd"),"")</f>
        <v>Sunday</v>
      </c>
      <c r="C29" s="5">
        <f>IF(PeriodStart&lt;&gt;0,PeriodStart+18,"")</f>
        <v>45431</v>
      </c>
      <c r="D29"/>
      <c r="E29"/>
      <c r="F29"/>
    </row>
    <row r="30" spans="2:9" s="1" customFormat="1" ht="23.25" customHeight="1" x14ac:dyDescent="0.2">
      <c r="B30" t="str">
        <f>IF(AND(PeriodStart&lt;&gt;0,MonthlyTimeSheet12[[#This Row],[Date]]&lt;&gt;""),TEXT(WEEKDAY(MonthlyTimeSheet12[[#This Row],[Date]]),"dddd"),"")</f>
        <v>Tuesday</v>
      </c>
      <c r="C30" s="5">
        <f>IF(PeriodStart&lt;&gt;0,PeriodStart+20,"")</f>
        <v>45433</v>
      </c>
      <c r="D30"/>
      <c r="E30"/>
      <c r="F30"/>
    </row>
    <row r="31" spans="2:9" s="1" customFormat="1" ht="23.25" customHeight="1" x14ac:dyDescent="0.2">
      <c r="B31" t="str">
        <f>IF(AND(PeriodStart&lt;&gt;0,MonthlyTimeSheet12[[#This Row],[Date]]&lt;&gt;""),TEXT(WEEKDAY(MonthlyTimeSheet12[[#This Row],[Date]]),"dddd"),"")</f>
        <v>Wednesday</v>
      </c>
      <c r="C31" s="5">
        <f>IF(PeriodStart&lt;&gt;0,PeriodStart+21,"")</f>
        <v>45434</v>
      </c>
      <c r="D31"/>
      <c r="E31"/>
      <c r="F31"/>
    </row>
    <row r="32" spans="2:9" s="1" customFormat="1" ht="23.25" customHeight="1" x14ac:dyDescent="0.2">
      <c r="B32" t="str">
        <f>IF(AND(PeriodStart&lt;&gt;0,MonthlyTimeSheet12[[#This Row],[Date]]&lt;&gt;""),TEXT(WEEKDAY(MonthlyTimeSheet12[[#This Row],[Date]]),"dddd"),"")</f>
        <v>Thursday</v>
      </c>
      <c r="C32" s="5">
        <f>IF(PeriodStart&lt;&gt;0,PeriodStart+22,"")</f>
        <v>45435</v>
      </c>
      <c r="D32"/>
      <c r="E32"/>
      <c r="F32"/>
    </row>
    <row r="33" spans="2:6" s="1" customFormat="1" ht="23.25" customHeight="1" x14ac:dyDescent="0.2">
      <c r="B33" t="str">
        <f>IF(AND(PeriodStart&lt;&gt;0,MonthlyTimeSheet12[[#This Row],[Date]]&lt;&gt;""),TEXT(WEEKDAY(MonthlyTimeSheet12[[#This Row],[Date]]),"dddd"),"")</f>
        <v>Friday</v>
      </c>
      <c r="C33" s="5">
        <f>IF(PeriodStart&lt;&gt;0,PeriodStart+23,"")</f>
        <v>45436</v>
      </c>
      <c r="D33"/>
      <c r="E33"/>
      <c r="F33"/>
    </row>
    <row r="34" spans="2:6" s="1" customFormat="1" ht="23.25" customHeight="1" x14ac:dyDescent="0.2">
      <c r="B34" t="str">
        <f>IF(AND(PeriodStart&lt;&gt;0,MonthlyTimeSheet12[[#This Row],[Date]]&lt;&gt;""),TEXT(WEEKDAY(MonthlyTimeSheet12[[#This Row],[Date]]),"dddd"),"")</f>
        <v>Saturday</v>
      </c>
      <c r="C34" s="5">
        <f>IF(PeriodStart&lt;&gt;0,PeriodStart+24,"")</f>
        <v>45437</v>
      </c>
      <c r="D34"/>
      <c r="E34"/>
      <c r="F34"/>
    </row>
    <row r="35" spans="2:6" s="1" customFormat="1" ht="23.25" customHeight="1" x14ac:dyDescent="0.2">
      <c r="B35" t="str">
        <f>IF(AND(PeriodStart&lt;&gt;0,MonthlyTimeSheet12[[#This Row],[Date]]&lt;&gt;""),TEXT(WEEKDAY(MonthlyTimeSheet12[[#This Row],[Date]]),"dddd"),"")</f>
        <v>Sunday</v>
      </c>
      <c r="C35" s="5">
        <f>IF(PeriodStart&lt;&gt;0,PeriodStart+25,"")</f>
        <v>45438</v>
      </c>
      <c r="D35"/>
      <c r="E35"/>
      <c r="F35"/>
    </row>
    <row r="36" spans="2:6" s="1" customFormat="1" ht="23.25" customHeight="1" x14ac:dyDescent="0.2">
      <c r="B36" t="str">
        <f>IF(AND(PeriodStart&lt;&gt;0,MonthlyTimeSheet12[[#This Row],[Date]]&lt;&gt;""),TEXT(WEEKDAY(MonthlyTimeSheet12[[#This Row],[Date]]),"dddd"),"")</f>
        <v>Monday</v>
      </c>
      <c r="C36" s="5">
        <f>IF(PeriodStart&lt;&gt;0,PeriodStart+26,"")</f>
        <v>45439</v>
      </c>
      <c r="D36"/>
      <c r="E36"/>
      <c r="F36"/>
    </row>
    <row r="37" spans="2:6" ht="18.75" customHeight="1" x14ac:dyDescent="0.2">
      <c r="B37" t="str">
        <f>IF(AND(PeriodStart&lt;&gt;0,MonthlyTimeSheet12[[#This Row],[Date]]&lt;&gt;""),TEXT(WEEKDAY(MonthlyTimeSheet12[[#This Row],[Date]]),"dddd"),"")</f>
        <v>Tuesday</v>
      </c>
      <c r="C37" s="5">
        <f>IF(PeriodStart&lt;&gt;0,PeriodStart+27,"")</f>
        <v>45440</v>
      </c>
    </row>
    <row r="38" spans="2:6" ht="18.75" customHeight="1" x14ac:dyDescent="0.2">
      <c r="B38" t="str">
        <f>IF(AND(PeriodStart&lt;&gt;0,MonthlyTimeSheet12[[#This Row],[Date]]&lt;&gt;""),TEXT(WEEKDAY(MonthlyTimeSheet12[[#This Row],[Date]]),"dddd"),"")</f>
        <v>Wednesday</v>
      </c>
      <c r="C38" s="5">
        <f>IF(PeriodStart&lt;&gt;0,IF(PeriodStart+28&lt;=DATE(YEAR(PeriodStart),MONTH(PeriodStart)+1,0),PeriodStart+28,""),"")</f>
        <v>45441</v>
      </c>
    </row>
    <row r="39" spans="2:6" ht="18.75" customHeight="1" x14ac:dyDescent="0.2">
      <c r="B39" t="str">
        <f>IF(AND(PeriodStart&lt;&gt;0,MonthlyTimeSheet12[[#This Row],[Date]]&lt;&gt;""),TEXT(WEEKDAY(MonthlyTimeSheet12[[#This Row],[Date]]),"dddd"),"")</f>
        <v>Thursday</v>
      </c>
      <c r="C39" s="5">
        <f>IF(PeriodStart&lt;&gt;0,IF(PeriodStart+29&lt;=DATE(YEAR(PeriodStart),MONTH(PeriodStart)+1,0),PeriodStart+29,""),"")</f>
        <v>45442</v>
      </c>
    </row>
    <row r="40" spans="2:6" ht="18.75" customHeight="1" x14ac:dyDescent="0.2">
      <c r="B40" t="str">
        <f>IF(AND(PeriodStart&lt;&gt;0,MonthlyTimeSheet12[[#This Row],[Date]]&lt;&gt;""),TEXT(WEEKDAY(MonthlyTimeSheet12[[#This Row],[Date]]),"dddd"),"")</f>
        <v>Friday</v>
      </c>
      <c r="C40" s="5">
        <f>IF(PeriodStart&lt;&gt;0,IF(PeriodStart+30&lt;=DATE(YEAR(PeriodStart),MONTH(PeriodStart)+1,0),PeriodStart+30,""),"")</f>
        <v>45443</v>
      </c>
    </row>
    <row r="41" spans="2:6" ht="27" customHeight="1" x14ac:dyDescent="0.2">
      <c r="B41" t="s">
        <v>1</v>
      </c>
      <c r="C41" s="2"/>
      <c r="F41" s="7">
        <f>SUBTOTAL(109,MonthlyTimeSheet12[Total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400-000000000000}">
      <formula1>ClientList</formula1>
    </dataValidation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400-000001000000}">
      <formula1>ProjectList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45444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IF(AND(PeriodStart&lt;&gt;0,MonthlyTimeSheet1214[[#This Row],[Date]]&lt;&gt;""),TEXT(WEEKDAY(MonthlyTimeSheet1214[[#This Row],[Date]]),"dddd"),"")</f>
        <v>Saturday</v>
      </c>
      <c r="C11" s="5">
        <f>IF(PeriodStart&lt;&gt;0,PeriodStart,"")</f>
        <v>45444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IF(AND(PeriodStart&lt;&gt;0,MonthlyTimeSheet1214[[#This Row],[Date]]&lt;&gt;""),TEXT(WEEKDAY(MonthlyTimeSheet1214[[#This Row],[Date]]),"dddd"),"")</f>
        <v>Sunday</v>
      </c>
      <c r="C12" s="5">
        <f>IF(PeriodStart&lt;&gt;0,PeriodStart+1,"")</f>
        <v>45445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IF(AND(PeriodStart&lt;&gt;0,MonthlyTimeSheet1214[[#This Row],[Date]]&lt;&gt;""),TEXT(WEEKDAY(MonthlyTimeSheet1214[[#This Row],[Date]]),"dddd"),"")</f>
        <v>Monday</v>
      </c>
      <c r="C13" s="5">
        <f>IF(PeriodStart&lt;&gt;0,PeriodStart+2,"")</f>
        <v>45446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IF(AND(PeriodStart&lt;&gt;0,MonthlyTimeSheet1214[[#This Row],[Date]]&lt;&gt;""),TEXT(WEEKDAY(MonthlyTimeSheet1214[[#This Row],[Date]]),"dddd"),"")</f>
        <v>Tuesday</v>
      </c>
      <c r="C14" s="5">
        <f>IF(PeriodStart&lt;&gt;0,PeriodStart+3,"")</f>
        <v>45447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IF(AND(PeriodStart&lt;&gt;0,MonthlyTimeSheet1214[[#This Row],[Date]]&lt;&gt;""),TEXT(WEEKDAY(MonthlyTimeSheet1214[[#This Row],[Date]]),"dddd"),"")</f>
        <v>Wednesday</v>
      </c>
      <c r="C15" s="5">
        <f>IF(PeriodStart&lt;&gt;0,PeriodStart+4,"")</f>
        <v>45448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IF(AND(PeriodStart&lt;&gt;0,MonthlyTimeSheet1214[[#This Row],[Date]]&lt;&gt;""),TEXT(WEEKDAY(MonthlyTimeSheet1214[[#This Row],[Date]]),"dddd"),"")</f>
        <v>Thursday</v>
      </c>
      <c r="C16" s="5">
        <f>IF(PeriodStart&lt;&gt;0,PeriodStart+5,"")</f>
        <v>45449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IF(AND(PeriodStart&lt;&gt;0,MonthlyTimeSheet1214[[#This Row],[Date]]&lt;&gt;""),TEXT(WEEKDAY(MonthlyTimeSheet1214[[#This Row],[Date]]),"dddd"),"")</f>
        <v>Friday</v>
      </c>
      <c r="C17" s="5">
        <f>IF(PeriodStart&lt;&gt;0,PeriodStart+6,"")</f>
        <v>45450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IF(AND(PeriodStart&lt;&gt;0,MonthlyTimeSheet1214[[#This Row],[Date]]&lt;&gt;""),TEXT(WEEKDAY(MonthlyTimeSheet1214[[#This Row],[Date]]),"dddd"),"")</f>
        <v>Saturday</v>
      </c>
      <c r="C18" s="5">
        <f>IF(PeriodStart&lt;&gt;0,PeriodStart+7,"")</f>
        <v>45451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IF(AND(PeriodStart&lt;&gt;0,MonthlyTimeSheet1214[[#This Row],[Date]]&lt;&gt;""),TEXT(WEEKDAY(MonthlyTimeSheet1214[[#This Row],[Date]]),"dddd"),"")</f>
        <v>Sunday</v>
      </c>
      <c r="C19" s="5">
        <f>IF(PeriodStart&lt;&gt;0,PeriodStart+8,"")</f>
        <v>45452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IF(AND(PeriodStart&lt;&gt;0,MonthlyTimeSheet1214[[#This Row],[Date]]&lt;&gt;""),TEXT(WEEKDAY(MonthlyTimeSheet1214[[#This Row],[Date]]),"dddd"),"")</f>
        <v>Monday</v>
      </c>
      <c r="C20" s="5">
        <f>IF(PeriodStart&lt;&gt;0,PeriodStart+9,"")</f>
        <v>45453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IF(AND(PeriodStart&lt;&gt;0,MonthlyTimeSheet1214[[#This Row],[Date]]&lt;&gt;""),TEXT(WEEKDAY(MonthlyTimeSheet1214[[#This Row],[Date]]),"dddd"),"")</f>
        <v>Tuesday</v>
      </c>
      <c r="C21" s="5">
        <f>IF(PeriodStart&lt;&gt;0,PeriodStart+10,"")</f>
        <v>45454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IF(AND(PeriodStart&lt;&gt;0,MonthlyTimeSheet1214[[#This Row],[Date]]&lt;&gt;""),TEXT(WEEKDAY(MonthlyTimeSheet1214[[#This Row],[Date]]),"dddd"),"")</f>
        <v>Wednesday</v>
      </c>
      <c r="C22" s="5">
        <f>IF(PeriodStart&lt;&gt;0,PeriodStart+11,"")</f>
        <v>45455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IF(AND(PeriodStart&lt;&gt;0,MonthlyTimeSheet1214[[#This Row],[Date]]&lt;&gt;""),TEXT(WEEKDAY(MonthlyTimeSheet1214[[#This Row],[Date]]),"dddd"),"")</f>
        <v>Thursday</v>
      </c>
      <c r="C23" s="5">
        <f>IF(PeriodStart&lt;&gt;0,PeriodStart+12,"")</f>
        <v>45456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IF(AND(PeriodStart&lt;&gt;0,MonthlyTimeSheet1214[[#This Row],[Date]]&lt;&gt;""),TEXT(WEEKDAY(MonthlyTimeSheet1214[[#This Row],[Date]]),"dddd"),"")</f>
        <v>Friday</v>
      </c>
      <c r="C24" s="5">
        <f>IF(PeriodStart&lt;&gt;0,PeriodStart+13,"")</f>
        <v>45457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IF(AND(PeriodStart&lt;&gt;0,MonthlyTimeSheet1214[[#This Row],[Date]]&lt;&gt;""),TEXT(WEEKDAY(MonthlyTimeSheet1214[[#This Row],[Date]]),"dddd"),"")</f>
        <v>Saturday</v>
      </c>
      <c r="C25" s="5">
        <f>IF(PeriodStart&lt;&gt;0,PeriodStart+14,"")</f>
        <v>45458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IF(AND(PeriodStart&lt;&gt;0,MonthlyTimeSheet1214[[#This Row],[Date]]&lt;&gt;""),TEXT(WEEKDAY(MonthlyTimeSheet1214[[#This Row],[Date]]),"dddd"),"")</f>
        <v>Sunday</v>
      </c>
      <c r="C26" s="5">
        <f>IF(PeriodStart&lt;&gt;0,PeriodStart+15,"")</f>
        <v>45459</v>
      </c>
      <c r="D26"/>
      <c r="E26"/>
      <c r="F26"/>
    </row>
    <row r="27" spans="2:9" s="1" customFormat="1" ht="23.25" customHeight="1" x14ac:dyDescent="0.2">
      <c r="B27" t="str">
        <f>IF(AND(PeriodStart&lt;&gt;0,MonthlyTimeSheet1214[[#This Row],[Date]]&lt;&gt;""),TEXT(WEEKDAY(MonthlyTimeSheet1214[[#This Row],[Date]]),"dddd"),"")</f>
        <v>Monday</v>
      </c>
      <c r="C27" s="5">
        <f>IF(PeriodStart&lt;&gt;0,PeriodStart+16,"")</f>
        <v>45460</v>
      </c>
      <c r="D27"/>
      <c r="E27"/>
      <c r="F27"/>
    </row>
    <row r="28" spans="2:9" s="1" customFormat="1" ht="23.25" customHeight="1" x14ac:dyDescent="0.2">
      <c r="B28" t="str">
        <f>IF(AND(PeriodStart&lt;&gt;0,MonthlyTimeSheet1214[[#This Row],[Date]]&lt;&gt;""),TEXT(WEEKDAY(MonthlyTimeSheet1214[[#This Row],[Date]]),"dddd"),"")</f>
        <v>Tuesday</v>
      </c>
      <c r="C28" s="5">
        <f>IF(PeriodStart&lt;&gt;0,PeriodStart+17,"")</f>
        <v>45461</v>
      </c>
      <c r="D28"/>
      <c r="E28"/>
      <c r="F28"/>
    </row>
    <row r="29" spans="2:9" s="1" customFormat="1" ht="23.25" customHeight="1" x14ac:dyDescent="0.2">
      <c r="B29" t="str">
        <f>IF(AND(PeriodStart&lt;&gt;0,MonthlyTimeSheet1214[[#This Row],[Date]]&lt;&gt;""),TEXT(WEEKDAY(MonthlyTimeSheet1214[[#This Row],[Date]]),"dddd"),"")</f>
        <v>Wednesday</v>
      </c>
      <c r="C29" s="5">
        <f>IF(PeriodStart&lt;&gt;0,PeriodStart+18,"")</f>
        <v>45462</v>
      </c>
      <c r="D29"/>
      <c r="E29"/>
      <c r="F29"/>
    </row>
    <row r="30" spans="2:9" s="1" customFormat="1" ht="23.25" customHeight="1" x14ac:dyDescent="0.2">
      <c r="B30" t="str">
        <f>IF(AND(PeriodStart&lt;&gt;0,MonthlyTimeSheet1214[[#This Row],[Date]]&lt;&gt;""),TEXT(WEEKDAY(MonthlyTimeSheet1214[[#This Row],[Date]]),"dddd"),"")</f>
        <v>Friday</v>
      </c>
      <c r="C30" s="5">
        <f>IF(PeriodStart&lt;&gt;0,PeriodStart+20,"")</f>
        <v>45464</v>
      </c>
      <c r="D30"/>
      <c r="E30"/>
      <c r="F30"/>
    </row>
    <row r="31" spans="2:9" s="1" customFormat="1" ht="23.25" customHeight="1" x14ac:dyDescent="0.2">
      <c r="B31" t="str">
        <f>IF(AND(PeriodStart&lt;&gt;0,MonthlyTimeSheet1214[[#This Row],[Date]]&lt;&gt;""),TEXT(WEEKDAY(MonthlyTimeSheet1214[[#This Row],[Date]]),"dddd"),"")</f>
        <v>Saturday</v>
      </c>
      <c r="C31" s="5">
        <f>IF(PeriodStart&lt;&gt;0,PeriodStart+21,"")</f>
        <v>45465</v>
      </c>
      <c r="D31"/>
      <c r="E31"/>
      <c r="F31"/>
    </row>
    <row r="32" spans="2:9" s="1" customFormat="1" ht="23.25" customHeight="1" x14ac:dyDescent="0.2">
      <c r="B32" t="str">
        <f>IF(AND(PeriodStart&lt;&gt;0,MonthlyTimeSheet1214[[#This Row],[Date]]&lt;&gt;""),TEXT(WEEKDAY(MonthlyTimeSheet1214[[#This Row],[Date]]),"dddd"),"")</f>
        <v>Sunday</v>
      </c>
      <c r="C32" s="5">
        <f>IF(PeriodStart&lt;&gt;0,PeriodStart+22,"")</f>
        <v>45466</v>
      </c>
      <c r="D32"/>
      <c r="E32"/>
      <c r="F32"/>
    </row>
    <row r="33" spans="2:6" s="1" customFormat="1" ht="23.25" customHeight="1" x14ac:dyDescent="0.2">
      <c r="B33" t="str">
        <f>IF(AND(PeriodStart&lt;&gt;0,MonthlyTimeSheet1214[[#This Row],[Date]]&lt;&gt;""),TEXT(WEEKDAY(MonthlyTimeSheet1214[[#This Row],[Date]]),"dddd"),"")</f>
        <v>Monday</v>
      </c>
      <c r="C33" s="5">
        <f>IF(PeriodStart&lt;&gt;0,PeriodStart+23,"")</f>
        <v>45467</v>
      </c>
      <c r="D33"/>
      <c r="E33"/>
      <c r="F33"/>
    </row>
    <row r="34" spans="2:6" s="1" customFormat="1" ht="23.25" customHeight="1" x14ac:dyDescent="0.2">
      <c r="B34" t="str">
        <f>IF(AND(PeriodStart&lt;&gt;0,MonthlyTimeSheet1214[[#This Row],[Date]]&lt;&gt;""),TEXT(WEEKDAY(MonthlyTimeSheet1214[[#This Row],[Date]]),"dddd"),"")</f>
        <v>Tuesday</v>
      </c>
      <c r="C34" s="5">
        <f>IF(PeriodStart&lt;&gt;0,PeriodStart+24,"")</f>
        <v>45468</v>
      </c>
      <c r="D34"/>
      <c r="E34"/>
      <c r="F34"/>
    </row>
    <row r="35" spans="2:6" s="1" customFormat="1" ht="23.25" customHeight="1" x14ac:dyDescent="0.2">
      <c r="B35" t="str">
        <f>IF(AND(PeriodStart&lt;&gt;0,MonthlyTimeSheet1214[[#This Row],[Date]]&lt;&gt;""),TEXT(WEEKDAY(MonthlyTimeSheet1214[[#This Row],[Date]]),"dddd"),"")</f>
        <v>Wednesday</v>
      </c>
      <c r="C35" s="5">
        <f>IF(PeriodStart&lt;&gt;0,PeriodStart+25,"")</f>
        <v>45469</v>
      </c>
      <c r="D35"/>
      <c r="E35"/>
      <c r="F35"/>
    </row>
    <row r="36" spans="2:6" s="1" customFormat="1" ht="23.25" customHeight="1" x14ac:dyDescent="0.2">
      <c r="B36" t="str">
        <f>IF(AND(PeriodStart&lt;&gt;0,MonthlyTimeSheet1214[[#This Row],[Date]]&lt;&gt;""),TEXT(WEEKDAY(MonthlyTimeSheet1214[[#This Row],[Date]]),"dddd"),"")</f>
        <v>Thursday</v>
      </c>
      <c r="C36" s="5">
        <f>IF(PeriodStart&lt;&gt;0,PeriodStart+26,"")</f>
        <v>45470</v>
      </c>
      <c r="D36"/>
      <c r="E36"/>
      <c r="F36"/>
    </row>
    <row r="37" spans="2:6" ht="18.75" customHeight="1" x14ac:dyDescent="0.2">
      <c r="B37" t="str">
        <f>IF(AND(PeriodStart&lt;&gt;0,MonthlyTimeSheet1214[[#This Row],[Date]]&lt;&gt;""),TEXT(WEEKDAY(MonthlyTimeSheet1214[[#This Row],[Date]]),"dddd"),"")</f>
        <v>Friday</v>
      </c>
      <c r="C37" s="5">
        <f>IF(PeriodStart&lt;&gt;0,PeriodStart+27,"")</f>
        <v>45471</v>
      </c>
    </row>
    <row r="38" spans="2:6" ht="18.75" customHeight="1" x14ac:dyDescent="0.2">
      <c r="B38" t="str">
        <f>IF(AND(PeriodStart&lt;&gt;0,MonthlyTimeSheet1214[[#This Row],[Date]]&lt;&gt;""),TEXT(WEEKDAY(MonthlyTimeSheet1214[[#This Row],[Date]]),"dddd"),"")</f>
        <v>Saturday</v>
      </c>
      <c r="C38" s="5">
        <f>IF(PeriodStart&lt;&gt;0,IF(PeriodStart+28&lt;=DATE(YEAR(PeriodStart),MONTH(PeriodStart)+1,0),PeriodStart+28,""),"")</f>
        <v>45472</v>
      </c>
    </row>
    <row r="39" spans="2:6" ht="18.75" customHeight="1" x14ac:dyDescent="0.2">
      <c r="B39" t="str">
        <f>IF(AND(PeriodStart&lt;&gt;0,MonthlyTimeSheet1214[[#This Row],[Date]]&lt;&gt;""),TEXT(WEEKDAY(MonthlyTimeSheet1214[[#This Row],[Date]]),"dddd"),"")</f>
        <v>Sunday</v>
      </c>
      <c r="C39" s="5">
        <f>IF(PeriodStart&lt;&gt;0,IF(PeriodStart+29&lt;=DATE(YEAR(PeriodStart),MONTH(PeriodStart)+1,0),PeriodStart+29,""),"")</f>
        <v>45473</v>
      </c>
    </row>
    <row r="40" spans="2:6" ht="18.75" customHeight="1" x14ac:dyDescent="0.2">
      <c r="B40" t="str">
        <f>IF(AND(PeriodStart&lt;&gt;0,MonthlyTimeSheet1214[[#This Row],[Date]]&lt;&gt;""),TEXT(WEEKDAY(MonthlyTimeSheet1214[[#This Row],[Date]]),"dddd"),"")</f>
        <v/>
      </c>
      <c r="C40" s="5" t="str">
        <f>IF(PeriodStart&lt;&gt;0,IF(PeriodStart+30&lt;=DATE(YEAR(PeriodStart),MONTH(PeriodStart)+1,0),PeriodStart+30,""),"")</f>
        <v/>
      </c>
    </row>
    <row r="41" spans="2:6" ht="27" customHeight="1" x14ac:dyDescent="0.2">
      <c r="B41" t="s">
        <v>1</v>
      </c>
      <c r="C41" s="2"/>
      <c r="F41" s="7">
        <f>SUBTOTAL(109,MonthlyTimeSheet1214[Total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500-000000000000}">
      <formula1>ProjectList</formula1>
    </dataValidation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500-000001000000}">
      <formula1>ClientList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45474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IF(AND(PeriodStart&lt;&gt;0,MonthlyTimeSheet121416[[#This Row],[Date]]&lt;&gt;""),TEXT(WEEKDAY(MonthlyTimeSheet121416[[#This Row],[Date]]),"dddd"),"")</f>
        <v>Monday</v>
      </c>
      <c r="C11" s="5">
        <f>IF(PeriodStart&lt;&gt;0,PeriodStart,"")</f>
        <v>45474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IF(AND(PeriodStart&lt;&gt;0,MonthlyTimeSheet121416[[#This Row],[Date]]&lt;&gt;""),TEXT(WEEKDAY(MonthlyTimeSheet121416[[#This Row],[Date]]),"dddd"),"")</f>
        <v>Tuesday</v>
      </c>
      <c r="C12" s="5">
        <f>IF(PeriodStart&lt;&gt;0,PeriodStart+1,"")</f>
        <v>45475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IF(AND(PeriodStart&lt;&gt;0,MonthlyTimeSheet121416[[#This Row],[Date]]&lt;&gt;""),TEXT(WEEKDAY(MonthlyTimeSheet121416[[#This Row],[Date]]),"dddd"),"")</f>
        <v>Wednesday</v>
      </c>
      <c r="C13" s="5">
        <f>IF(PeriodStart&lt;&gt;0,PeriodStart+2,"")</f>
        <v>45476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IF(AND(PeriodStart&lt;&gt;0,MonthlyTimeSheet121416[[#This Row],[Date]]&lt;&gt;""),TEXT(WEEKDAY(MonthlyTimeSheet121416[[#This Row],[Date]]),"dddd"),"")</f>
        <v>Thursday</v>
      </c>
      <c r="C14" s="5">
        <f>IF(PeriodStart&lt;&gt;0,PeriodStart+3,"")</f>
        <v>45477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IF(AND(PeriodStart&lt;&gt;0,MonthlyTimeSheet121416[[#This Row],[Date]]&lt;&gt;""),TEXT(WEEKDAY(MonthlyTimeSheet121416[[#This Row],[Date]]),"dddd"),"")</f>
        <v>Friday</v>
      </c>
      <c r="C15" s="5">
        <f>IF(PeriodStart&lt;&gt;0,PeriodStart+4,"")</f>
        <v>45478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IF(AND(PeriodStart&lt;&gt;0,MonthlyTimeSheet121416[[#This Row],[Date]]&lt;&gt;""),TEXT(WEEKDAY(MonthlyTimeSheet121416[[#This Row],[Date]]),"dddd"),"")</f>
        <v>Saturday</v>
      </c>
      <c r="C16" s="5">
        <f>IF(PeriodStart&lt;&gt;0,PeriodStart+5,"")</f>
        <v>45479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IF(AND(PeriodStart&lt;&gt;0,MonthlyTimeSheet121416[[#This Row],[Date]]&lt;&gt;""),TEXT(WEEKDAY(MonthlyTimeSheet121416[[#This Row],[Date]]),"dddd"),"")</f>
        <v>Sunday</v>
      </c>
      <c r="C17" s="5">
        <f>IF(PeriodStart&lt;&gt;0,PeriodStart+6,"")</f>
        <v>45480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IF(AND(PeriodStart&lt;&gt;0,MonthlyTimeSheet121416[[#This Row],[Date]]&lt;&gt;""),TEXT(WEEKDAY(MonthlyTimeSheet121416[[#This Row],[Date]]),"dddd"),"")</f>
        <v>Monday</v>
      </c>
      <c r="C18" s="5">
        <f>IF(PeriodStart&lt;&gt;0,PeriodStart+7,"")</f>
        <v>45481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IF(AND(PeriodStart&lt;&gt;0,MonthlyTimeSheet121416[[#This Row],[Date]]&lt;&gt;""),TEXT(WEEKDAY(MonthlyTimeSheet121416[[#This Row],[Date]]),"dddd"),"")</f>
        <v>Tuesday</v>
      </c>
      <c r="C19" s="5">
        <f>IF(PeriodStart&lt;&gt;0,PeriodStart+8,"")</f>
        <v>45482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IF(AND(PeriodStart&lt;&gt;0,MonthlyTimeSheet121416[[#This Row],[Date]]&lt;&gt;""),TEXT(WEEKDAY(MonthlyTimeSheet121416[[#This Row],[Date]]),"dddd"),"")</f>
        <v>Wednesday</v>
      </c>
      <c r="C20" s="5">
        <f>IF(PeriodStart&lt;&gt;0,PeriodStart+9,"")</f>
        <v>45483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IF(AND(PeriodStart&lt;&gt;0,MonthlyTimeSheet121416[[#This Row],[Date]]&lt;&gt;""),TEXT(WEEKDAY(MonthlyTimeSheet121416[[#This Row],[Date]]),"dddd"),"")</f>
        <v>Thursday</v>
      </c>
      <c r="C21" s="5">
        <f>IF(PeriodStart&lt;&gt;0,PeriodStart+10,"")</f>
        <v>45484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IF(AND(PeriodStart&lt;&gt;0,MonthlyTimeSheet121416[[#This Row],[Date]]&lt;&gt;""),TEXT(WEEKDAY(MonthlyTimeSheet121416[[#This Row],[Date]]),"dddd"),"")</f>
        <v>Friday</v>
      </c>
      <c r="C22" s="5">
        <f>IF(PeriodStart&lt;&gt;0,PeriodStart+11,"")</f>
        <v>45485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IF(AND(PeriodStart&lt;&gt;0,MonthlyTimeSheet121416[[#This Row],[Date]]&lt;&gt;""),TEXT(WEEKDAY(MonthlyTimeSheet121416[[#This Row],[Date]]),"dddd"),"")</f>
        <v>Saturday</v>
      </c>
      <c r="C23" s="5">
        <f>IF(PeriodStart&lt;&gt;0,PeriodStart+12,"")</f>
        <v>45486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IF(AND(PeriodStart&lt;&gt;0,MonthlyTimeSheet121416[[#This Row],[Date]]&lt;&gt;""),TEXT(WEEKDAY(MonthlyTimeSheet121416[[#This Row],[Date]]),"dddd"),"")</f>
        <v>Sunday</v>
      </c>
      <c r="C24" s="5">
        <f>IF(PeriodStart&lt;&gt;0,PeriodStart+13,"")</f>
        <v>45487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IF(AND(PeriodStart&lt;&gt;0,MonthlyTimeSheet121416[[#This Row],[Date]]&lt;&gt;""),TEXT(WEEKDAY(MonthlyTimeSheet121416[[#This Row],[Date]]),"dddd"),"")</f>
        <v>Monday</v>
      </c>
      <c r="C25" s="5">
        <f>IF(PeriodStart&lt;&gt;0,PeriodStart+14,"")</f>
        <v>45488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IF(AND(PeriodStart&lt;&gt;0,MonthlyTimeSheet121416[[#This Row],[Date]]&lt;&gt;""),TEXT(WEEKDAY(MonthlyTimeSheet121416[[#This Row],[Date]]),"dddd"),"")</f>
        <v>Tuesday</v>
      </c>
      <c r="C26" s="5">
        <f>IF(PeriodStart&lt;&gt;0,PeriodStart+15,"")</f>
        <v>45489</v>
      </c>
      <c r="D26"/>
      <c r="E26"/>
      <c r="F26"/>
    </row>
    <row r="27" spans="2:9" s="1" customFormat="1" ht="23.25" customHeight="1" x14ac:dyDescent="0.2">
      <c r="B27" t="str">
        <f>IF(AND(PeriodStart&lt;&gt;0,MonthlyTimeSheet121416[[#This Row],[Date]]&lt;&gt;""),TEXT(WEEKDAY(MonthlyTimeSheet121416[[#This Row],[Date]]),"dddd"),"")</f>
        <v>Wednesday</v>
      </c>
      <c r="C27" s="5">
        <f>IF(PeriodStart&lt;&gt;0,PeriodStart+16,"")</f>
        <v>45490</v>
      </c>
      <c r="D27"/>
      <c r="E27"/>
      <c r="F27"/>
    </row>
    <row r="28" spans="2:9" s="1" customFormat="1" ht="23.25" customHeight="1" x14ac:dyDescent="0.2">
      <c r="B28" t="str">
        <f>IF(AND(PeriodStart&lt;&gt;0,MonthlyTimeSheet121416[[#This Row],[Date]]&lt;&gt;""),TEXT(WEEKDAY(MonthlyTimeSheet121416[[#This Row],[Date]]),"dddd"),"")</f>
        <v>Thursday</v>
      </c>
      <c r="C28" s="5">
        <f>IF(PeriodStart&lt;&gt;0,PeriodStart+17,"")</f>
        <v>45491</v>
      </c>
      <c r="D28"/>
      <c r="E28"/>
      <c r="F28"/>
    </row>
    <row r="29" spans="2:9" s="1" customFormat="1" ht="23.25" customHeight="1" x14ac:dyDescent="0.2">
      <c r="B29" t="str">
        <f>IF(AND(PeriodStart&lt;&gt;0,MonthlyTimeSheet121416[[#This Row],[Date]]&lt;&gt;""),TEXT(WEEKDAY(MonthlyTimeSheet121416[[#This Row],[Date]]),"dddd"),"")</f>
        <v>Friday</v>
      </c>
      <c r="C29" s="5">
        <f>IF(PeriodStart&lt;&gt;0,PeriodStart+18,"")</f>
        <v>45492</v>
      </c>
      <c r="D29"/>
      <c r="E29"/>
      <c r="F29"/>
    </row>
    <row r="30" spans="2:9" s="1" customFormat="1" ht="23.25" customHeight="1" x14ac:dyDescent="0.2">
      <c r="B30" t="str">
        <f>IF(AND(PeriodStart&lt;&gt;0,MonthlyTimeSheet121416[[#This Row],[Date]]&lt;&gt;""),TEXT(WEEKDAY(MonthlyTimeSheet121416[[#This Row],[Date]]),"dddd"),"")</f>
        <v>Sunday</v>
      </c>
      <c r="C30" s="5">
        <f>IF(PeriodStart&lt;&gt;0,PeriodStart+20,"")</f>
        <v>45494</v>
      </c>
      <c r="D30"/>
      <c r="E30"/>
      <c r="F30"/>
    </row>
    <row r="31" spans="2:9" s="1" customFormat="1" ht="23.25" customHeight="1" x14ac:dyDescent="0.2">
      <c r="B31" t="str">
        <f>IF(AND(PeriodStart&lt;&gt;0,MonthlyTimeSheet121416[[#This Row],[Date]]&lt;&gt;""),TEXT(WEEKDAY(MonthlyTimeSheet121416[[#This Row],[Date]]),"dddd"),"")</f>
        <v>Monday</v>
      </c>
      <c r="C31" s="5">
        <f>IF(PeriodStart&lt;&gt;0,PeriodStart+21,"")</f>
        <v>45495</v>
      </c>
      <c r="D31"/>
      <c r="E31"/>
      <c r="F31"/>
    </row>
    <row r="32" spans="2:9" s="1" customFormat="1" ht="23.25" customHeight="1" x14ac:dyDescent="0.2">
      <c r="B32" t="str">
        <f>IF(AND(PeriodStart&lt;&gt;0,MonthlyTimeSheet121416[[#This Row],[Date]]&lt;&gt;""),TEXT(WEEKDAY(MonthlyTimeSheet121416[[#This Row],[Date]]),"dddd"),"")</f>
        <v>Tuesday</v>
      </c>
      <c r="C32" s="5">
        <f>IF(PeriodStart&lt;&gt;0,PeriodStart+22,"")</f>
        <v>45496</v>
      </c>
      <c r="D32"/>
      <c r="E32"/>
      <c r="F32"/>
    </row>
    <row r="33" spans="2:6" s="1" customFormat="1" ht="23.25" customHeight="1" x14ac:dyDescent="0.2">
      <c r="B33" t="str">
        <f>IF(AND(PeriodStart&lt;&gt;0,MonthlyTimeSheet121416[[#This Row],[Date]]&lt;&gt;""),TEXT(WEEKDAY(MonthlyTimeSheet121416[[#This Row],[Date]]),"dddd"),"")</f>
        <v>Wednesday</v>
      </c>
      <c r="C33" s="5">
        <f>IF(PeriodStart&lt;&gt;0,PeriodStart+23,"")</f>
        <v>45497</v>
      </c>
      <c r="D33"/>
      <c r="E33"/>
      <c r="F33"/>
    </row>
    <row r="34" spans="2:6" s="1" customFormat="1" ht="23.25" customHeight="1" x14ac:dyDescent="0.2">
      <c r="B34" t="str">
        <f>IF(AND(PeriodStart&lt;&gt;0,MonthlyTimeSheet121416[[#This Row],[Date]]&lt;&gt;""),TEXT(WEEKDAY(MonthlyTimeSheet121416[[#This Row],[Date]]),"dddd"),"")</f>
        <v>Thursday</v>
      </c>
      <c r="C34" s="5">
        <f>IF(PeriodStart&lt;&gt;0,PeriodStart+24,"")</f>
        <v>45498</v>
      </c>
      <c r="D34"/>
      <c r="E34"/>
      <c r="F34"/>
    </row>
    <row r="35" spans="2:6" s="1" customFormat="1" ht="23.25" customHeight="1" x14ac:dyDescent="0.2">
      <c r="B35" t="str">
        <f>IF(AND(PeriodStart&lt;&gt;0,MonthlyTimeSheet121416[[#This Row],[Date]]&lt;&gt;""),TEXT(WEEKDAY(MonthlyTimeSheet121416[[#This Row],[Date]]),"dddd"),"")</f>
        <v>Friday</v>
      </c>
      <c r="C35" s="5">
        <f>IF(PeriodStart&lt;&gt;0,PeriodStart+25,"")</f>
        <v>45499</v>
      </c>
      <c r="D35"/>
      <c r="E35"/>
      <c r="F35"/>
    </row>
    <row r="36" spans="2:6" s="1" customFormat="1" ht="23.25" customHeight="1" x14ac:dyDescent="0.2">
      <c r="B36" t="str">
        <f>IF(AND(PeriodStart&lt;&gt;0,MonthlyTimeSheet121416[[#This Row],[Date]]&lt;&gt;""),TEXT(WEEKDAY(MonthlyTimeSheet121416[[#This Row],[Date]]),"dddd"),"")</f>
        <v>Saturday</v>
      </c>
      <c r="C36" s="5">
        <f>IF(PeriodStart&lt;&gt;0,PeriodStart+26,"")</f>
        <v>45500</v>
      </c>
      <c r="D36"/>
      <c r="E36"/>
      <c r="F36"/>
    </row>
    <row r="37" spans="2:6" ht="18.75" customHeight="1" x14ac:dyDescent="0.2">
      <c r="B37" t="str">
        <f>IF(AND(PeriodStart&lt;&gt;0,MonthlyTimeSheet121416[[#This Row],[Date]]&lt;&gt;""),TEXT(WEEKDAY(MonthlyTimeSheet121416[[#This Row],[Date]]),"dddd"),"")</f>
        <v>Sunday</v>
      </c>
      <c r="C37" s="5">
        <f>IF(PeriodStart&lt;&gt;0,PeriodStart+27,"")</f>
        <v>45501</v>
      </c>
    </row>
    <row r="38" spans="2:6" ht="18.75" customHeight="1" x14ac:dyDescent="0.2">
      <c r="B38" t="str">
        <f>IF(AND(PeriodStart&lt;&gt;0,MonthlyTimeSheet121416[[#This Row],[Date]]&lt;&gt;""),TEXT(WEEKDAY(MonthlyTimeSheet121416[[#This Row],[Date]]),"dddd"),"")</f>
        <v>Monday</v>
      </c>
      <c r="C38" s="5">
        <f>IF(PeriodStart&lt;&gt;0,IF(PeriodStart+28&lt;=DATE(YEAR(PeriodStart),MONTH(PeriodStart)+1,0),PeriodStart+28,""),"")</f>
        <v>45502</v>
      </c>
    </row>
    <row r="39" spans="2:6" ht="18.75" customHeight="1" x14ac:dyDescent="0.2">
      <c r="B39" t="str">
        <f>IF(AND(PeriodStart&lt;&gt;0,MonthlyTimeSheet121416[[#This Row],[Date]]&lt;&gt;""),TEXT(WEEKDAY(MonthlyTimeSheet121416[[#This Row],[Date]]),"dddd"),"")</f>
        <v>Tuesday</v>
      </c>
      <c r="C39" s="5">
        <f>IF(PeriodStart&lt;&gt;0,IF(PeriodStart+29&lt;=DATE(YEAR(PeriodStart),MONTH(PeriodStart)+1,0),PeriodStart+29,""),"")</f>
        <v>45503</v>
      </c>
    </row>
    <row r="40" spans="2:6" ht="18.75" customHeight="1" x14ac:dyDescent="0.2">
      <c r="B40" t="str">
        <f>IF(AND(PeriodStart&lt;&gt;0,MonthlyTimeSheet121416[[#This Row],[Date]]&lt;&gt;""),TEXT(WEEKDAY(MonthlyTimeSheet121416[[#This Row],[Date]]),"dddd"),"")</f>
        <v>Wednesday</v>
      </c>
      <c r="C40" s="5">
        <f>IF(PeriodStart&lt;&gt;0,IF(PeriodStart+30&lt;=DATE(YEAR(PeriodStart),MONTH(PeriodStart)+1,0),PeriodStart+30,""),"")</f>
        <v>45504</v>
      </c>
    </row>
    <row r="41" spans="2:6" ht="27" customHeight="1" x14ac:dyDescent="0.2">
      <c r="B41" t="s">
        <v>1</v>
      </c>
      <c r="C41" s="2"/>
      <c r="F41" s="7">
        <f>SUBTOTAL(109,MonthlyTimeSheet121416[Total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600-000000000000}">
      <formula1>ClientList</formula1>
    </dataValidation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600-000001000000}">
      <formula1>ProjectList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45505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IF(AND(PeriodStart&lt;&gt;0,MonthlyTimeSheet12141618[[#This Row],[Date]]&lt;&gt;""),TEXT(WEEKDAY(MonthlyTimeSheet12141618[[#This Row],[Date]]),"dddd"),"")</f>
        <v>Thursday</v>
      </c>
      <c r="C11" s="5">
        <f>IF(PeriodStart&lt;&gt;0,PeriodStart,"")</f>
        <v>45505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IF(AND(PeriodStart&lt;&gt;0,MonthlyTimeSheet12141618[[#This Row],[Date]]&lt;&gt;""),TEXT(WEEKDAY(MonthlyTimeSheet12141618[[#This Row],[Date]]),"dddd"),"")</f>
        <v>Friday</v>
      </c>
      <c r="C12" s="5">
        <f>IF(PeriodStart&lt;&gt;0,PeriodStart+1,"")</f>
        <v>45506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IF(AND(PeriodStart&lt;&gt;0,MonthlyTimeSheet12141618[[#This Row],[Date]]&lt;&gt;""),TEXT(WEEKDAY(MonthlyTimeSheet12141618[[#This Row],[Date]]),"dddd"),"")</f>
        <v>Saturday</v>
      </c>
      <c r="C13" s="5">
        <f>IF(PeriodStart&lt;&gt;0,PeriodStart+2,"")</f>
        <v>45507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IF(AND(PeriodStart&lt;&gt;0,MonthlyTimeSheet12141618[[#This Row],[Date]]&lt;&gt;""),TEXT(WEEKDAY(MonthlyTimeSheet12141618[[#This Row],[Date]]),"dddd"),"")</f>
        <v>Sunday</v>
      </c>
      <c r="C14" s="5">
        <f>IF(PeriodStart&lt;&gt;0,PeriodStart+3,"")</f>
        <v>45508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IF(AND(PeriodStart&lt;&gt;0,MonthlyTimeSheet12141618[[#This Row],[Date]]&lt;&gt;""),TEXT(WEEKDAY(MonthlyTimeSheet12141618[[#This Row],[Date]]),"dddd"),"")</f>
        <v>Monday</v>
      </c>
      <c r="C15" s="5">
        <f>IF(PeriodStart&lt;&gt;0,PeriodStart+4,"")</f>
        <v>45509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IF(AND(PeriodStart&lt;&gt;0,MonthlyTimeSheet12141618[[#This Row],[Date]]&lt;&gt;""),TEXT(WEEKDAY(MonthlyTimeSheet12141618[[#This Row],[Date]]),"dddd"),"")</f>
        <v>Tuesday</v>
      </c>
      <c r="C16" s="5">
        <f>IF(PeriodStart&lt;&gt;0,PeriodStart+5,"")</f>
        <v>45510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IF(AND(PeriodStart&lt;&gt;0,MonthlyTimeSheet12141618[[#This Row],[Date]]&lt;&gt;""),TEXT(WEEKDAY(MonthlyTimeSheet12141618[[#This Row],[Date]]),"dddd"),"")</f>
        <v>Wednesday</v>
      </c>
      <c r="C17" s="5">
        <f>IF(PeriodStart&lt;&gt;0,PeriodStart+6,"")</f>
        <v>45511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IF(AND(PeriodStart&lt;&gt;0,MonthlyTimeSheet12141618[[#This Row],[Date]]&lt;&gt;""),TEXT(WEEKDAY(MonthlyTimeSheet12141618[[#This Row],[Date]]),"dddd"),"")</f>
        <v>Thursday</v>
      </c>
      <c r="C18" s="5">
        <f>IF(PeriodStart&lt;&gt;0,PeriodStart+7,"")</f>
        <v>45512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IF(AND(PeriodStart&lt;&gt;0,MonthlyTimeSheet12141618[[#This Row],[Date]]&lt;&gt;""),TEXT(WEEKDAY(MonthlyTimeSheet12141618[[#This Row],[Date]]),"dddd"),"")</f>
        <v>Friday</v>
      </c>
      <c r="C19" s="5">
        <f>IF(PeriodStart&lt;&gt;0,PeriodStart+8,"")</f>
        <v>45513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IF(AND(PeriodStart&lt;&gt;0,MonthlyTimeSheet12141618[[#This Row],[Date]]&lt;&gt;""),TEXT(WEEKDAY(MonthlyTimeSheet12141618[[#This Row],[Date]]),"dddd"),"")</f>
        <v>Saturday</v>
      </c>
      <c r="C20" s="5">
        <f>IF(PeriodStart&lt;&gt;0,PeriodStart+9,"")</f>
        <v>45514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IF(AND(PeriodStart&lt;&gt;0,MonthlyTimeSheet12141618[[#This Row],[Date]]&lt;&gt;""),TEXT(WEEKDAY(MonthlyTimeSheet12141618[[#This Row],[Date]]),"dddd"),"")</f>
        <v>Sunday</v>
      </c>
      <c r="C21" s="5">
        <f>IF(PeriodStart&lt;&gt;0,PeriodStart+10,"")</f>
        <v>45515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IF(AND(PeriodStart&lt;&gt;0,MonthlyTimeSheet12141618[[#This Row],[Date]]&lt;&gt;""),TEXT(WEEKDAY(MonthlyTimeSheet12141618[[#This Row],[Date]]),"dddd"),"")</f>
        <v>Monday</v>
      </c>
      <c r="C22" s="5">
        <f>IF(PeriodStart&lt;&gt;0,PeriodStart+11,"")</f>
        <v>45516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IF(AND(PeriodStart&lt;&gt;0,MonthlyTimeSheet12141618[[#This Row],[Date]]&lt;&gt;""),TEXT(WEEKDAY(MonthlyTimeSheet12141618[[#This Row],[Date]]),"dddd"),"")</f>
        <v>Tuesday</v>
      </c>
      <c r="C23" s="5">
        <f>IF(PeriodStart&lt;&gt;0,PeriodStart+12,"")</f>
        <v>45517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IF(AND(PeriodStart&lt;&gt;0,MonthlyTimeSheet12141618[[#This Row],[Date]]&lt;&gt;""),TEXT(WEEKDAY(MonthlyTimeSheet12141618[[#This Row],[Date]]),"dddd"),"")</f>
        <v>Wednesday</v>
      </c>
      <c r="C24" s="5">
        <f>IF(PeriodStart&lt;&gt;0,PeriodStart+13,"")</f>
        <v>45518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IF(AND(PeriodStart&lt;&gt;0,MonthlyTimeSheet12141618[[#This Row],[Date]]&lt;&gt;""),TEXT(WEEKDAY(MonthlyTimeSheet12141618[[#This Row],[Date]]),"dddd"),"")</f>
        <v>Thursday</v>
      </c>
      <c r="C25" s="5">
        <f>IF(PeriodStart&lt;&gt;0,PeriodStart+14,"")</f>
        <v>45519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IF(AND(PeriodStart&lt;&gt;0,MonthlyTimeSheet12141618[[#This Row],[Date]]&lt;&gt;""),TEXT(WEEKDAY(MonthlyTimeSheet12141618[[#This Row],[Date]]),"dddd"),"")</f>
        <v>Friday</v>
      </c>
      <c r="C26" s="5">
        <f>IF(PeriodStart&lt;&gt;0,PeriodStart+15,"")</f>
        <v>45520</v>
      </c>
      <c r="D26"/>
      <c r="E26"/>
      <c r="F26"/>
    </row>
    <row r="27" spans="2:9" s="1" customFormat="1" ht="23.25" customHeight="1" x14ac:dyDescent="0.2">
      <c r="B27" t="str">
        <f>IF(AND(PeriodStart&lt;&gt;0,MonthlyTimeSheet12141618[[#This Row],[Date]]&lt;&gt;""),TEXT(WEEKDAY(MonthlyTimeSheet12141618[[#This Row],[Date]]),"dddd"),"")</f>
        <v>Saturday</v>
      </c>
      <c r="C27" s="5">
        <f>IF(PeriodStart&lt;&gt;0,PeriodStart+16,"")</f>
        <v>45521</v>
      </c>
      <c r="D27"/>
      <c r="E27"/>
      <c r="F27"/>
    </row>
    <row r="28" spans="2:9" s="1" customFormat="1" ht="23.25" customHeight="1" x14ac:dyDescent="0.2">
      <c r="B28" t="str">
        <f>IF(AND(PeriodStart&lt;&gt;0,MonthlyTimeSheet12141618[[#This Row],[Date]]&lt;&gt;""),TEXT(WEEKDAY(MonthlyTimeSheet12141618[[#This Row],[Date]]),"dddd"),"")</f>
        <v>Sunday</v>
      </c>
      <c r="C28" s="5">
        <f>IF(PeriodStart&lt;&gt;0,PeriodStart+17,"")</f>
        <v>45522</v>
      </c>
      <c r="D28"/>
      <c r="E28"/>
      <c r="F28"/>
    </row>
    <row r="29" spans="2:9" s="1" customFormat="1" ht="23.25" customHeight="1" x14ac:dyDescent="0.2">
      <c r="B29" t="str">
        <f>IF(AND(PeriodStart&lt;&gt;0,MonthlyTimeSheet12141618[[#This Row],[Date]]&lt;&gt;""),TEXT(WEEKDAY(MonthlyTimeSheet12141618[[#This Row],[Date]]),"dddd"),"")</f>
        <v>Monday</v>
      </c>
      <c r="C29" s="5">
        <f>IF(PeriodStart&lt;&gt;0,PeriodStart+18,"")</f>
        <v>45523</v>
      </c>
      <c r="D29"/>
      <c r="E29"/>
      <c r="F29"/>
    </row>
    <row r="30" spans="2:9" s="1" customFormat="1" ht="23.25" customHeight="1" x14ac:dyDescent="0.2">
      <c r="B30" t="str">
        <f>IF(AND(PeriodStart&lt;&gt;0,MonthlyTimeSheet12141618[[#This Row],[Date]]&lt;&gt;""),TEXT(WEEKDAY(MonthlyTimeSheet12141618[[#This Row],[Date]]),"dddd"),"")</f>
        <v>Wednesday</v>
      </c>
      <c r="C30" s="5">
        <f>IF(PeriodStart&lt;&gt;0,PeriodStart+20,"")</f>
        <v>45525</v>
      </c>
      <c r="D30"/>
      <c r="E30"/>
      <c r="F30"/>
    </row>
    <row r="31" spans="2:9" s="1" customFormat="1" ht="23.25" customHeight="1" x14ac:dyDescent="0.2">
      <c r="B31" t="str">
        <f>IF(AND(PeriodStart&lt;&gt;0,MonthlyTimeSheet12141618[[#This Row],[Date]]&lt;&gt;""),TEXT(WEEKDAY(MonthlyTimeSheet12141618[[#This Row],[Date]]),"dddd"),"")</f>
        <v>Thursday</v>
      </c>
      <c r="C31" s="5">
        <f>IF(PeriodStart&lt;&gt;0,PeriodStart+21,"")</f>
        <v>45526</v>
      </c>
      <c r="D31"/>
      <c r="E31"/>
      <c r="F31"/>
    </row>
    <row r="32" spans="2:9" s="1" customFormat="1" ht="23.25" customHeight="1" x14ac:dyDescent="0.2">
      <c r="B32" t="str">
        <f>IF(AND(PeriodStart&lt;&gt;0,MonthlyTimeSheet12141618[[#This Row],[Date]]&lt;&gt;""),TEXT(WEEKDAY(MonthlyTimeSheet12141618[[#This Row],[Date]]),"dddd"),"")</f>
        <v>Friday</v>
      </c>
      <c r="C32" s="5">
        <f>IF(PeriodStart&lt;&gt;0,PeriodStart+22,"")</f>
        <v>45527</v>
      </c>
      <c r="D32"/>
      <c r="E32"/>
      <c r="F32"/>
    </row>
    <row r="33" spans="2:6" s="1" customFormat="1" ht="23.25" customHeight="1" x14ac:dyDescent="0.2">
      <c r="B33" t="str">
        <f>IF(AND(PeriodStart&lt;&gt;0,MonthlyTimeSheet12141618[[#This Row],[Date]]&lt;&gt;""),TEXT(WEEKDAY(MonthlyTimeSheet12141618[[#This Row],[Date]]),"dddd"),"")</f>
        <v>Saturday</v>
      </c>
      <c r="C33" s="5">
        <f>IF(PeriodStart&lt;&gt;0,PeriodStart+23,"")</f>
        <v>45528</v>
      </c>
      <c r="D33"/>
      <c r="E33"/>
      <c r="F33"/>
    </row>
    <row r="34" spans="2:6" s="1" customFormat="1" ht="23.25" customHeight="1" x14ac:dyDescent="0.2">
      <c r="B34" t="str">
        <f>IF(AND(PeriodStart&lt;&gt;0,MonthlyTimeSheet12141618[[#This Row],[Date]]&lt;&gt;""),TEXT(WEEKDAY(MonthlyTimeSheet12141618[[#This Row],[Date]]),"dddd"),"")</f>
        <v>Sunday</v>
      </c>
      <c r="C34" s="5">
        <f>IF(PeriodStart&lt;&gt;0,PeriodStart+24,"")</f>
        <v>45529</v>
      </c>
      <c r="D34"/>
      <c r="E34"/>
      <c r="F34"/>
    </row>
    <row r="35" spans="2:6" s="1" customFormat="1" ht="23.25" customHeight="1" x14ac:dyDescent="0.2">
      <c r="B35" t="str">
        <f>IF(AND(PeriodStart&lt;&gt;0,MonthlyTimeSheet12141618[[#This Row],[Date]]&lt;&gt;""),TEXT(WEEKDAY(MonthlyTimeSheet12141618[[#This Row],[Date]]),"dddd"),"")</f>
        <v>Monday</v>
      </c>
      <c r="C35" s="5">
        <f>IF(PeriodStart&lt;&gt;0,PeriodStart+25,"")</f>
        <v>45530</v>
      </c>
      <c r="D35"/>
      <c r="E35"/>
      <c r="F35"/>
    </row>
    <row r="36" spans="2:6" s="1" customFormat="1" ht="23.25" customHeight="1" x14ac:dyDescent="0.2">
      <c r="B36" t="str">
        <f>IF(AND(PeriodStart&lt;&gt;0,MonthlyTimeSheet12141618[[#This Row],[Date]]&lt;&gt;""),TEXT(WEEKDAY(MonthlyTimeSheet12141618[[#This Row],[Date]]),"dddd"),"")</f>
        <v>Tuesday</v>
      </c>
      <c r="C36" s="5">
        <f>IF(PeriodStart&lt;&gt;0,PeriodStart+26,"")</f>
        <v>45531</v>
      </c>
      <c r="D36"/>
      <c r="E36"/>
      <c r="F36"/>
    </row>
    <row r="37" spans="2:6" ht="18.75" customHeight="1" x14ac:dyDescent="0.2">
      <c r="B37" t="str">
        <f>IF(AND(PeriodStart&lt;&gt;0,MonthlyTimeSheet12141618[[#This Row],[Date]]&lt;&gt;""),TEXT(WEEKDAY(MonthlyTimeSheet12141618[[#This Row],[Date]]),"dddd"),"")</f>
        <v>Wednesday</v>
      </c>
      <c r="C37" s="5">
        <f>IF(PeriodStart&lt;&gt;0,PeriodStart+27,"")</f>
        <v>45532</v>
      </c>
    </row>
    <row r="38" spans="2:6" ht="18.75" customHeight="1" x14ac:dyDescent="0.2">
      <c r="B38" t="str">
        <f>IF(AND(PeriodStart&lt;&gt;0,MonthlyTimeSheet12141618[[#This Row],[Date]]&lt;&gt;""),TEXT(WEEKDAY(MonthlyTimeSheet12141618[[#This Row],[Date]]),"dddd"),"")</f>
        <v>Thursday</v>
      </c>
      <c r="C38" s="5">
        <f>IF(PeriodStart&lt;&gt;0,IF(PeriodStart+28&lt;=DATE(YEAR(PeriodStart),MONTH(PeriodStart)+1,0),PeriodStart+28,""),"")</f>
        <v>45533</v>
      </c>
    </row>
    <row r="39" spans="2:6" ht="18.75" customHeight="1" x14ac:dyDescent="0.2">
      <c r="B39" t="str">
        <f>IF(AND(PeriodStart&lt;&gt;0,MonthlyTimeSheet12141618[[#This Row],[Date]]&lt;&gt;""),TEXT(WEEKDAY(MonthlyTimeSheet12141618[[#This Row],[Date]]),"dddd"),"")</f>
        <v>Friday</v>
      </c>
      <c r="C39" s="5">
        <f>IF(PeriodStart&lt;&gt;0,IF(PeriodStart+29&lt;=DATE(YEAR(PeriodStart),MONTH(PeriodStart)+1,0),PeriodStart+29,""),"")</f>
        <v>45534</v>
      </c>
    </row>
    <row r="40" spans="2:6" ht="18.75" customHeight="1" x14ac:dyDescent="0.2">
      <c r="B40" t="str">
        <f>IF(AND(PeriodStart&lt;&gt;0,MonthlyTimeSheet12141618[[#This Row],[Date]]&lt;&gt;""),TEXT(WEEKDAY(MonthlyTimeSheet12141618[[#This Row],[Date]]),"dddd"),"")</f>
        <v>Saturday</v>
      </c>
      <c r="C40" s="5">
        <f>IF(PeriodStart&lt;&gt;0,IF(PeriodStart+30&lt;=DATE(YEAR(PeriodStart),MONTH(PeriodStart)+1,0),PeriodStart+30,""),"")</f>
        <v>45535</v>
      </c>
    </row>
    <row r="41" spans="2:6" ht="27" customHeight="1" x14ac:dyDescent="0.2">
      <c r="B41" t="s">
        <v>1</v>
      </c>
      <c r="C41" s="2"/>
      <c r="F41" s="7">
        <f>SUBTOTAL(109,MonthlyTimeSheet12141618[Total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700-000000000000}">
      <formula1>ProjectList</formula1>
    </dataValidation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700-000001000000}">
      <formula1>ClientList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45"/>
  <sheetViews>
    <sheetView showGridLines="0" showZeros="0" workbookViewId="0">
      <selection activeCell="B2" sqref="B2:F2"/>
    </sheetView>
  </sheetViews>
  <sheetFormatPr baseColWidth="10" defaultColWidth="8.83203125" defaultRowHeight="16" x14ac:dyDescent="0.2"/>
  <cols>
    <col min="1" max="1" width="3.5" customWidth="1"/>
    <col min="2" max="2" width="17" customWidth="1"/>
    <col min="3" max="3" width="11.5" customWidth="1"/>
    <col min="4" max="4" width="29.83203125" customWidth="1"/>
    <col min="5" max="5" width="21.5" customWidth="1"/>
    <col min="6" max="6" width="19.5" customWidth="1"/>
    <col min="7" max="7" width="8.83203125" customWidth="1"/>
    <col min="8" max="9" width="20.83203125" customWidth="1"/>
  </cols>
  <sheetData>
    <row r="1" spans="2:9" ht="36" customHeight="1" thickBot="1" x14ac:dyDescent="0.35">
      <c r="B1" s="16" t="s">
        <v>25</v>
      </c>
      <c r="C1" s="16"/>
      <c r="D1" s="16"/>
      <c r="E1" s="16"/>
      <c r="F1" s="16"/>
    </row>
    <row r="2" spans="2:9" ht="31.5" customHeight="1" thickTop="1" thickBot="1" x14ac:dyDescent="0.25">
      <c r="B2" s="17" t="s">
        <v>17</v>
      </c>
      <c r="C2" s="17"/>
      <c r="D2" s="17"/>
      <c r="E2" s="17"/>
      <c r="F2" s="17"/>
    </row>
    <row r="3" spans="2:9" ht="25.5" customHeight="1" thickTop="1" x14ac:dyDescent="0.2">
      <c r="B3" s="18" t="s">
        <v>33</v>
      </c>
      <c r="C3" s="18"/>
      <c r="D3" s="18"/>
      <c r="E3" s="18"/>
      <c r="F3" s="18"/>
    </row>
    <row r="4" spans="2:9" ht="17" customHeight="1" x14ac:dyDescent="0.2">
      <c r="B4" s="3" t="s">
        <v>14</v>
      </c>
      <c r="C4" s="14"/>
      <c r="D4" s="15"/>
      <c r="E4" s="4" t="s">
        <v>31</v>
      </c>
      <c r="F4" s="13" t="s">
        <v>32</v>
      </c>
    </row>
    <row r="5" spans="2:9" ht="17" customHeight="1" x14ac:dyDescent="0.2">
      <c r="B5" s="3" t="s">
        <v>15</v>
      </c>
      <c r="C5" s="14"/>
      <c r="D5" s="15"/>
      <c r="E5" s="4" t="s">
        <v>28</v>
      </c>
      <c r="F5" s="5">
        <v>45536</v>
      </c>
    </row>
    <row r="6" spans="2:9" ht="17" customHeight="1" x14ac:dyDescent="0.2">
      <c r="B6" s="6" t="s">
        <v>16</v>
      </c>
      <c r="C6" s="14"/>
      <c r="D6" s="15"/>
      <c r="E6" s="4"/>
      <c r="F6" s="12"/>
    </row>
    <row r="7" spans="2:9" x14ac:dyDescent="0.2">
      <c r="B7" s="3" t="s">
        <v>24</v>
      </c>
      <c r="C7" s="14"/>
      <c r="D7" s="15"/>
      <c r="E7" s="4"/>
      <c r="F7" s="2"/>
    </row>
    <row r="10" spans="2:9" s="1" customFormat="1" ht="17" x14ac:dyDescent="0.2">
      <c r="B10" s="10" t="s">
        <v>0</v>
      </c>
      <c r="C10" s="11" t="s">
        <v>2</v>
      </c>
      <c r="D10" s="10" t="s">
        <v>3</v>
      </c>
      <c r="E10" s="11" t="s">
        <v>18</v>
      </c>
      <c r="F10" s="11" t="s">
        <v>26</v>
      </c>
    </row>
    <row r="11" spans="2:9" s="1" customFormat="1" ht="23.25" customHeight="1" x14ac:dyDescent="0.2">
      <c r="B11" t="str">
        <f>IF(AND(PeriodStart&lt;&gt;0,MonthlyTimeSheet1214161820[[#This Row],[Date]]&lt;&gt;""),TEXT(WEEKDAY(MonthlyTimeSheet1214161820[[#This Row],[Date]]),"dddd"),"")</f>
        <v>Sunday</v>
      </c>
      <c r="C11" s="5">
        <f>IF(PeriodStart&lt;&gt;0,PeriodStart,"")</f>
        <v>45536</v>
      </c>
      <c r="D11" t="s">
        <v>5</v>
      </c>
      <c r="E11" t="s">
        <v>19</v>
      </c>
      <c r="F11">
        <v>0.25</v>
      </c>
    </row>
    <row r="12" spans="2:9" s="1" customFormat="1" ht="23.25" customHeight="1" x14ac:dyDescent="0.2">
      <c r="B12" t="str">
        <f>IF(AND(PeriodStart&lt;&gt;0,MonthlyTimeSheet1214161820[[#This Row],[Date]]&lt;&gt;""),TEXT(WEEKDAY(MonthlyTimeSheet1214161820[[#This Row],[Date]]),"dddd"),"")</f>
        <v>Monday</v>
      </c>
      <c r="C12" s="5">
        <f>IF(PeriodStart&lt;&gt;0,PeriodStart+1,"")</f>
        <v>45537</v>
      </c>
      <c r="D12" t="s">
        <v>6</v>
      </c>
      <c r="E12" t="s">
        <v>20</v>
      </c>
      <c r="F12">
        <v>0.5</v>
      </c>
    </row>
    <row r="13" spans="2:9" s="1" customFormat="1" ht="23.25" customHeight="1" x14ac:dyDescent="0.2">
      <c r="B13" t="str">
        <f>IF(AND(PeriodStart&lt;&gt;0,MonthlyTimeSheet1214161820[[#This Row],[Date]]&lt;&gt;""),TEXT(WEEKDAY(MonthlyTimeSheet1214161820[[#This Row],[Date]]),"dddd"),"")</f>
        <v>Tuesday</v>
      </c>
      <c r="C13" s="5">
        <f>IF(PeriodStart&lt;&gt;0,PeriodStart+2,"")</f>
        <v>45538</v>
      </c>
      <c r="D13" t="s">
        <v>7</v>
      </c>
      <c r="E13" t="s">
        <v>21</v>
      </c>
      <c r="F13">
        <v>1</v>
      </c>
    </row>
    <row r="14" spans="2:9" s="1" customFormat="1" ht="23.25" customHeight="1" x14ac:dyDescent="0.2">
      <c r="B14" t="str">
        <f>IF(AND(PeriodStart&lt;&gt;0,MonthlyTimeSheet1214161820[[#This Row],[Date]]&lt;&gt;""),TEXT(WEEKDAY(MonthlyTimeSheet1214161820[[#This Row],[Date]]),"dddd"),"")</f>
        <v>Wednesday</v>
      </c>
      <c r="C14" s="5">
        <f>IF(PeriodStart&lt;&gt;0,PeriodStart+3,"")</f>
        <v>45539</v>
      </c>
      <c r="D14" t="s">
        <v>8</v>
      </c>
      <c r="E14"/>
      <c r="F14">
        <v>0.5</v>
      </c>
      <c r="H14"/>
    </row>
    <row r="15" spans="2:9" s="1" customFormat="1" ht="23.25" customHeight="1" x14ac:dyDescent="0.2">
      <c r="B15" t="str">
        <f>IF(AND(PeriodStart&lt;&gt;0,MonthlyTimeSheet1214161820[[#This Row],[Date]]&lt;&gt;""),TEXT(WEEKDAY(MonthlyTimeSheet1214161820[[#This Row],[Date]]),"dddd"),"")</f>
        <v>Thursday</v>
      </c>
      <c r="C15" s="5">
        <f>IF(PeriodStart&lt;&gt;0,PeriodStart+4,"")</f>
        <v>45540</v>
      </c>
      <c r="D15" t="s">
        <v>9</v>
      </c>
      <c r="E15"/>
      <c r="F15">
        <v>3</v>
      </c>
    </row>
    <row r="16" spans="2:9" s="1" customFormat="1" ht="23.25" customHeight="1" x14ac:dyDescent="0.2">
      <c r="B16" t="str">
        <f>IF(AND(PeriodStart&lt;&gt;0,MonthlyTimeSheet1214161820[[#This Row],[Date]]&lt;&gt;""),TEXT(WEEKDAY(MonthlyTimeSheet1214161820[[#This Row],[Date]]),"dddd"),"")</f>
        <v>Friday</v>
      </c>
      <c r="C16" s="5">
        <f>IF(PeriodStart&lt;&gt;0,PeriodStart+5,"")</f>
        <v>45541</v>
      </c>
      <c r="D16" t="s">
        <v>10</v>
      </c>
      <c r="E16"/>
      <c r="F16">
        <v>3</v>
      </c>
      <c r="H16" t="s">
        <v>4</v>
      </c>
      <c r="I16" t="s">
        <v>11</v>
      </c>
    </row>
    <row r="17" spans="2:9" s="1" customFormat="1" ht="23.25" customHeight="1" x14ac:dyDescent="0.2">
      <c r="B17" t="str">
        <f>IF(AND(PeriodStart&lt;&gt;0,MonthlyTimeSheet1214161820[[#This Row],[Date]]&lt;&gt;""),TEXT(WEEKDAY(MonthlyTimeSheet1214161820[[#This Row],[Date]]),"dddd"),"")</f>
        <v>Saturday</v>
      </c>
      <c r="C17" s="5">
        <f>IF(PeriodStart&lt;&gt;0,PeriodStart+6,"")</f>
        <v>45542</v>
      </c>
      <c r="D17" t="s">
        <v>27</v>
      </c>
      <c r="E17"/>
      <c r="F17">
        <v>1</v>
      </c>
      <c r="H17" t="s">
        <v>27</v>
      </c>
      <c r="I17" t="s">
        <v>34</v>
      </c>
    </row>
    <row r="18" spans="2:9" s="1" customFormat="1" ht="23.25" customHeight="1" x14ac:dyDescent="0.2">
      <c r="B18" t="str">
        <f>IF(AND(PeriodStart&lt;&gt;0,MonthlyTimeSheet1214161820[[#This Row],[Date]]&lt;&gt;""),TEXT(WEEKDAY(MonthlyTimeSheet1214161820[[#This Row],[Date]]),"dddd"),"")</f>
        <v>Sunday</v>
      </c>
      <c r="C18" s="5">
        <f>IF(PeriodStart&lt;&gt;0,PeriodStart+7,"")</f>
        <v>45543</v>
      </c>
      <c r="D18" t="s">
        <v>13</v>
      </c>
      <c r="E18"/>
      <c r="F18"/>
      <c r="H18" t="s">
        <v>12</v>
      </c>
      <c r="I18" t="s">
        <v>20</v>
      </c>
    </row>
    <row r="19" spans="2:9" s="1" customFormat="1" ht="23.25" customHeight="1" x14ac:dyDescent="0.2">
      <c r="B19" t="str">
        <f>IF(AND(PeriodStart&lt;&gt;0,MonthlyTimeSheet1214161820[[#This Row],[Date]]&lt;&gt;""),TEXT(WEEKDAY(MonthlyTimeSheet1214161820[[#This Row],[Date]]),"dddd"),"")</f>
        <v>Monday</v>
      </c>
      <c r="C19" s="5">
        <f>IF(PeriodStart&lt;&gt;0,PeriodStart+8,"")</f>
        <v>45544</v>
      </c>
      <c r="D19" t="s">
        <v>12</v>
      </c>
      <c r="E19"/>
      <c r="F19"/>
      <c r="H19" t="s">
        <v>10</v>
      </c>
      <c r="I19" t="s">
        <v>21</v>
      </c>
    </row>
    <row r="20" spans="2:9" s="1" customFormat="1" ht="23.25" customHeight="1" x14ac:dyDescent="0.2">
      <c r="B20" t="str">
        <f>IF(AND(PeriodStart&lt;&gt;0,MonthlyTimeSheet1214161820[[#This Row],[Date]]&lt;&gt;""),TEXT(WEEKDAY(MonthlyTimeSheet1214161820[[#This Row],[Date]]),"dddd"),"")</f>
        <v>Tuesday</v>
      </c>
      <c r="C20" s="5">
        <f>IF(PeriodStart&lt;&gt;0,PeriodStart+9,"")</f>
        <v>45545</v>
      </c>
      <c r="D20"/>
      <c r="E20"/>
      <c r="F20"/>
      <c r="H20" t="s">
        <v>6</v>
      </c>
      <c r="I20"/>
    </row>
    <row r="21" spans="2:9" s="1" customFormat="1" ht="23.25" customHeight="1" x14ac:dyDescent="0.2">
      <c r="B21" t="str">
        <f>IF(AND(PeriodStart&lt;&gt;0,MonthlyTimeSheet1214161820[[#This Row],[Date]]&lt;&gt;""),TEXT(WEEKDAY(MonthlyTimeSheet1214161820[[#This Row],[Date]]),"dddd"),"")</f>
        <v>Wednesday</v>
      </c>
      <c r="C21" s="5">
        <f>IF(PeriodStart&lt;&gt;0,PeriodStart+10,"")</f>
        <v>45546</v>
      </c>
      <c r="D21"/>
      <c r="E21"/>
      <c r="F21"/>
      <c r="H21" t="s">
        <v>7</v>
      </c>
      <c r="I21"/>
    </row>
    <row r="22" spans="2:9" s="1" customFormat="1" ht="23.25" customHeight="1" x14ac:dyDescent="0.2">
      <c r="B22" t="str">
        <f>IF(AND(PeriodStart&lt;&gt;0,MonthlyTimeSheet1214161820[[#This Row],[Date]]&lt;&gt;""),TEXT(WEEKDAY(MonthlyTimeSheet1214161820[[#This Row],[Date]]),"dddd"),"")</f>
        <v>Thursday</v>
      </c>
      <c r="C22" s="5">
        <f>IF(PeriodStart&lt;&gt;0,PeriodStart+11,"")</f>
        <v>45547</v>
      </c>
      <c r="D22"/>
      <c r="E22"/>
      <c r="F22"/>
      <c r="H22" t="s">
        <v>8</v>
      </c>
      <c r="I22"/>
    </row>
    <row r="23" spans="2:9" s="1" customFormat="1" ht="23.25" customHeight="1" x14ac:dyDescent="0.2">
      <c r="B23" t="str">
        <f>IF(AND(PeriodStart&lt;&gt;0,MonthlyTimeSheet1214161820[[#This Row],[Date]]&lt;&gt;""),TEXT(WEEKDAY(MonthlyTimeSheet1214161820[[#This Row],[Date]]),"dddd"),"")</f>
        <v>Friday</v>
      </c>
      <c r="C23" s="5">
        <f>IF(PeriodStart&lt;&gt;0,PeriodStart+12,"")</f>
        <v>45548</v>
      </c>
      <c r="D23"/>
      <c r="E23"/>
      <c r="F23"/>
      <c r="H23" t="s">
        <v>9</v>
      </c>
      <c r="I23"/>
    </row>
    <row r="24" spans="2:9" s="1" customFormat="1" ht="23.25" customHeight="1" x14ac:dyDescent="0.2">
      <c r="B24" t="str">
        <f>IF(AND(PeriodStart&lt;&gt;0,MonthlyTimeSheet1214161820[[#This Row],[Date]]&lt;&gt;""),TEXT(WEEKDAY(MonthlyTimeSheet1214161820[[#This Row],[Date]]),"dddd"),"")</f>
        <v>Saturday</v>
      </c>
      <c r="C24" s="5">
        <f>IF(PeriodStart&lt;&gt;0,PeriodStart+13,"")</f>
        <v>45549</v>
      </c>
      <c r="D24"/>
      <c r="E24"/>
      <c r="F24"/>
      <c r="H24" t="s">
        <v>5</v>
      </c>
      <c r="I24"/>
    </row>
    <row r="25" spans="2:9" s="1" customFormat="1" ht="23.25" customHeight="1" x14ac:dyDescent="0.2">
      <c r="B25" t="str">
        <f>IF(AND(PeriodStart&lt;&gt;0,MonthlyTimeSheet1214161820[[#This Row],[Date]]&lt;&gt;""),TEXT(WEEKDAY(MonthlyTimeSheet1214161820[[#This Row],[Date]]),"dddd"),"")</f>
        <v>Sunday</v>
      </c>
      <c r="C25" s="5">
        <f>IF(PeriodStart&lt;&gt;0,PeriodStart+14,"")</f>
        <v>45550</v>
      </c>
      <c r="D25"/>
      <c r="E25"/>
      <c r="F25"/>
      <c r="H25" t="s">
        <v>13</v>
      </c>
      <c r="I25"/>
    </row>
    <row r="26" spans="2:9" s="1" customFormat="1" ht="23.25" customHeight="1" x14ac:dyDescent="0.2">
      <c r="B26" t="str">
        <f>IF(AND(PeriodStart&lt;&gt;0,MonthlyTimeSheet1214161820[[#This Row],[Date]]&lt;&gt;""),TEXT(WEEKDAY(MonthlyTimeSheet1214161820[[#This Row],[Date]]),"dddd"),"")</f>
        <v>Monday</v>
      </c>
      <c r="C26" s="5">
        <f>IF(PeriodStart&lt;&gt;0,PeriodStart+15,"")</f>
        <v>45551</v>
      </c>
      <c r="D26"/>
      <c r="E26"/>
      <c r="F26"/>
    </row>
    <row r="27" spans="2:9" s="1" customFormat="1" ht="23.25" customHeight="1" x14ac:dyDescent="0.2">
      <c r="B27" t="str">
        <f>IF(AND(PeriodStart&lt;&gt;0,MonthlyTimeSheet1214161820[[#This Row],[Date]]&lt;&gt;""),TEXT(WEEKDAY(MonthlyTimeSheet1214161820[[#This Row],[Date]]),"dddd"),"")</f>
        <v>Tuesday</v>
      </c>
      <c r="C27" s="5">
        <f>IF(PeriodStart&lt;&gt;0,PeriodStart+16,"")</f>
        <v>45552</v>
      </c>
      <c r="D27"/>
      <c r="E27"/>
      <c r="F27"/>
    </row>
    <row r="28" spans="2:9" s="1" customFormat="1" ht="23.25" customHeight="1" x14ac:dyDescent="0.2">
      <c r="B28" t="str">
        <f>IF(AND(PeriodStart&lt;&gt;0,MonthlyTimeSheet1214161820[[#This Row],[Date]]&lt;&gt;""),TEXT(WEEKDAY(MonthlyTimeSheet1214161820[[#This Row],[Date]]),"dddd"),"")</f>
        <v>Wednesday</v>
      </c>
      <c r="C28" s="5">
        <f>IF(PeriodStart&lt;&gt;0,PeriodStart+17,"")</f>
        <v>45553</v>
      </c>
      <c r="D28"/>
      <c r="E28"/>
      <c r="F28"/>
    </row>
    <row r="29" spans="2:9" s="1" customFormat="1" ht="23.25" customHeight="1" x14ac:dyDescent="0.2">
      <c r="B29" t="str">
        <f>IF(AND(PeriodStart&lt;&gt;0,MonthlyTimeSheet1214161820[[#This Row],[Date]]&lt;&gt;""),TEXT(WEEKDAY(MonthlyTimeSheet1214161820[[#This Row],[Date]]),"dddd"),"")</f>
        <v>Thursday</v>
      </c>
      <c r="C29" s="5">
        <f>IF(PeriodStart&lt;&gt;0,PeriodStart+18,"")</f>
        <v>45554</v>
      </c>
      <c r="D29"/>
      <c r="E29"/>
      <c r="F29"/>
    </row>
    <row r="30" spans="2:9" s="1" customFormat="1" ht="23.25" customHeight="1" x14ac:dyDescent="0.2">
      <c r="B30" t="str">
        <f>IF(AND(PeriodStart&lt;&gt;0,MonthlyTimeSheet1214161820[[#This Row],[Date]]&lt;&gt;""),TEXT(WEEKDAY(MonthlyTimeSheet1214161820[[#This Row],[Date]]),"dddd"),"")</f>
        <v>Saturday</v>
      </c>
      <c r="C30" s="5">
        <f>IF(PeriodStart&lt;&gt;0,PeriodStart+20,"")</f>
        <v>45556</v>
      </c>
      <c r="D30"/>
      <c r="E30"/>
      <c r="F30"/>
    </row>
    <row r="31" spans="2:9" s="1" customFormat="1" ht="23.25" customHeight="1" x14ac:dyDescent="0.2">
      <c r="B31" t="str">
        <f>IF(AND(PeriodStart&lt;&gt;0,MonthlyTimeSheet1214161820[[#This Row],[Date]]&lt;&gt;""),TEXT(WEEKDAY(MonthlyTimeSheet1214161820[[#This Row],[Date]]),"dddd"),"")</f>
        <v>Sunday</v>
      </c>
      <c r="C31" s="5">
        <f>IF(PeriodStart&lt;&gt;0,PeriodStart+21,"")</f>
        <v>45557</v>
      </c>
      <c r="D31"/>
      <c r="E31"/>
      <c r="F31"/>
    </row>
    <row r="32" spans="2:9" s="1" customFormat="1" ht="23.25" customHeight="1" x14ac:dyDescent="0.2">
      <c r="B32" t="str">
        <f>IF(AND(PeriodStart&lt;&gt;0,MonthlyTimeSheet1214161820[[#This Row],[Date]]&lt;&gt;""),TEXT(WEEKDAY(MonthlyTimeSheet1214161820[[#This Row],[Date]]),"dddd"),"")</f>
        <v>Monday</v>
      </c>
      <c r="C32" s="5">
        <f>IF(PeriodStart&lt;&gt;0,PeriodStart+22,"")</f>
        <v>45558</v>
      </c>
      <c r="D32"/>
      <c r="E32"/>
      <c r="F32"/>
    </row>
    <row r="33" spans="2:6" s="1" customFormat="1" ht="23.25" customHeight="1" x14ac:dyDescent="0.2">
      <c r="B33" t="str">
        <f>IF(AND(PeriodStart&lt;&gt;0,MonthlyTimeSheet1214161820[[#This Row],[Date]]&lt;&gt;""),TEXT(WEEKDAY(MonthlyTimeSheet1214161820[[#This Row],[Date]]),"dddd"),"")</f>
        <v>Tuesday</v>
      </c>
      <c r="C33" s="5">
        <f>IF(PeriodStart&lt;&gt;0,PeriodStart+23,"")</f>
        <v>45559</v>
      </c>
      <c r="D33"/>
      <c r="E33"/>
      <c r="F33"/>
    </row>
    <row r="34" spans="2:6" s="1" customFormat="1" ht="23.25" customHeight="1" x14ac:dyDescent="0.2">
      <c r="B34" t="str">
        <f>IF(AND(PeriodStart&lt;&gt;0,MonthlyTimeSheet1214161820[[#This Row],[Date]]&lt;&gt;""),TEXT(WEEKDAY(MonthlyTimeSheet1214161820[[#This Row],[Date]]),"dddd"),"")</f>
        <v>Wednesday</v>
      </c>
      <c r="C34" s="5">
        <f>IF(PeriodStart&lt;&gt;0,PeriodStart+24,"")</f>
        <v>45560</v>
      </c>
      <c r="D34"/>
      <c r="E34"/>
      <c r="F34"/>
    </row>
    <row r="35" spans="2:6" s="1" customFormat="1" ht="23.25" customHeight="1" x14ac:dyDescent="0.2">
      <c r="B35" t="str">
        <f>IF(AND(PeriodStart&lt;&gt;0,MonthlyTimeSheet1214161820[[#This Row],[Date]]&lt;&gt;""),TEXT(WEEKDAY(MonthlyTimeSheet1214161820[[#This Row],[Date]]),"dddd"),"")</f>
        <v>Thursday</v>
      </c>
      <c r="C35" s="5">
        <f>IF(PeriodStart&lt;&gt;0,PeriodStart+25,"")</f>
        <v>45561</v>
      </c>
      <c r="D35"/>
      <c r="E35"/>
      <c r="F35"/>
    </row>
    <row r="36" spans="2:6" s="1" customFormat="1" ht="23.25" customHeight="1" x14ac:dyDescent="0.2">
      <c r="B36" t="str">
        <f>IF(AND(PeriodStart&lt;&gt;0,MonthlyTimeSheet1214161820[[#This Row],[Date]]&lt;&gt;""),TEXT(WEEKDAY(MonthlyTimeSheet1214161820[[#This Row],[Date]]),"dddd"),"")</f>
        <v>Friday</v>
      </c>
      <c r="C36" s="5">
        <f>IF(PeriodStart&lt;&gt;0,PeriodStart+26,"")</f>
        <v>45562</v>
      </c>
      <c r="D36"/>
      <c r="E36"/>
      <c r="F36"/>
    </row>
    <row r="37" spans="2:6" ht="18.75" customHeight="1" x14ac:dyDescent="0.2">
      <c r="B37" t="str">
        <f>IF(AND(PeriodStart&lt;&gt;0,MonthlyTimeSheet1214161820[[#This Row],[Date]]&lt;&gt;""),TEXT(WEEKDAY(MonthlyTimeSheet1214161820[[#This Row],[Date]]),"dddd"),"")</f>
        <v>Saturday</v>
      </c>
      <c r="C37" s="5">
        <f>IF(PeriodStart&lt;&gt;0,PeriodStart+27,"")</f>
        <v>45563</v>
      </c>
    </row>
    <row r="38" spans="2:6" ht="18.75" customHeight="1" x14ac:dyDescent="0.2">
      <c r="B38" t="str">
        <f>IF(AND(PeriodStart&lt;&gt;0,MonthlyTimeSheet1214161820[[#This Row],[Date]]&lt;&gt;""),TEXT(WEEKDAY(MonthlyTimeSheet1214161820[[#This Row],[Date]]),"dddd"),"")</f>
        <v>Sunday</v>
      </c>
      <c r="C38" s="5">
        <f>IF(PeriodStart&lt;&gt;0,IF(PeriodStart+28&lt;=DATE(YEAR(PeriodStart),MONTH(PeriodStart)+1,0),PeriodStart+28,""),"")</f>
        <v>45564</v>
      </c>
    </row>
    <row r="39" spans="2:6" ht="18.75" customHeight="1" x14ac:dyDescent="0.2">
      <c r="B39" t="str">
        <f>IF(AND(PeriodStart&lt;&gt;0,MonthlyTimeSheet1214161820[[#This Row],[Date]]&lt;&gt;""),TEXT(WEEKDAY(MonthlyTimeSheet1214161820[[#This Row],[Date]]),"dddd"),"")</f>
        <v>Monday</v>
      </c>
      <c r="C39" s="5">
        <f>IF(PeriodStart&lt;&gt;0,IF(PeriodStart+29&lt;=DATE(YEAR(PeriodStart),MONTH(PeriodStart)+1,0),PeriodStart+29,""),"")</f>
        <v>45565</v>
      </c>
    </row>
    <row r="40" spans="2:6" ht="18.75" customHeight="1" x14ac:dyDescent="0.2">
      <c r="B40" t="str">
        <f>IF(AND(PeriodStart&lt;&gt;0,MonthlyTimeSheet1214161820[[#This Row],[Date]]&lt;&gt;""),TEXT(WEEKDAY(MonthlyTimeSheet1214161820[[#This Row],[Date]]),"dddd"),"")</f>
        <v/>
      </c>
      <c r="C40" s="5" t="str">
        <f>IF(PeriodStart&lt;&gt;0,IF(PeriodStart+30&lt;=DATE(YEAR(PeriodStart),MONTH(PeriodStart)+1,0),PeriodStart+30,""),"")</f>
        <v/>
      </c>
    </row>
    <row r="41" spans="2:6" ht="27" customHeight="1" x14ac:dyDescent="0.2">
      <c r="B41" t="s">
        <v>1</v>
      </c>
      <c r="C41" s="2"/>
      <c r="F41" s="7">
        <f>SUBTOTAL(109,MonthlyTimeSheet1214161820[Total hours])</f>
        <v>9.25</v>
      </c>
    </row>
    <row r="42" spans="2:6" ht="48" customHeight="1" x14ac:dyDescent="0.2"/>
    <row r="43" spans="2:6" x14ac:dyDescent="0.2">
      <c r="B43" s="8" t="s">
        <v>22</v>
      </c>
      <c r="C43" s="8"/>
      <c r="D43" s="8"/>
      <c r="E43" s="2"/>
      <c r="F43" s="9" t="s">
        <v>2</v>
      </c>
    </row>
    <row r="44" spans="2:6" ht="48" customHeight="1" x14ac:dyDescent="0.2"/>
    <row r="45" spans="2:6" x14ac:dyDescent="0.2">
      <c r="B45" s="8" t="s">
        <v>23</v>
      </c>
      <c r="C45" s="8"/>
      <c r="D45" s="8"/>
      <c r="E45" s="2"/>
      <c r="F45" s="9" t="s">
        <v>2</v>
      </c>
    </row>
  </sheetData>
  <mergeCells count="3">
    <mergeCell ref="B1:F1"/>
    <mergeCell ref="B2:F2"/>
    <mergeCell ref="B3:F3"/>
  </mergeCells>
  <dataValidations count="2">
    <dataValidation type="list" allowBlank="1" showInputMessage="1" showErrorMessage="1" error="If you need to add a new Client to this list you can add new list items to the Client Lookup table on the worksheet named Lookup Lists." sqref="E11:E40" xr:uid="{00000000-0002-0000-0800-000000000000}">
      <formula1>ClientList</formula1>
    </dataValidation>
    <dataValidation type="list" allowBlank="1" showInputMessage="1" showErrorMessage="1" errorTitle="Invaild Selection" error="If you need to add a new Project Code to this list you can add new list items to the Project Code Lookup table on the worksheet named Lookup Lists." sqref="D11:D40" xr:uid="{00000000-0002-0000-0800-000001000000}">
      <formula1>ProjectList</formula1>
    </dataValidation>
  </dataValidations>
  <printOptions horizontalCentered="1"/>
  <pageMargins left="0.5" right="0.5" top="0.75" bottom="0" header="0.5" footer="0"/>
  <pageSetup orientation="portrait" horizontalDpi="4294967292" verticalDpi="4294967292"/>
  <headerFooter alignWithMargins="0"/>
  <legacyDrawing r:id="rId1"/>
  <tableParts count="4">
    <tablePart r:id="rId2"/>
    <tablePart r:id="rId3"/>
    <tablePart r:id="rId4"/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60</vt:i4>
      </vt:variant>
    </vt:vector>
  </HeadingPairs>
  <TitlesOfParts>
    <vt:vector size="73" baseType="lpstr">
      <vt:lpstr>January</vt:lpstr>
      <vt:lpstr>February</vt:lpstr>
      <vt:lpstr>March </vt:lpstr>
      <vt:lpstr>April </vt:lpstr>
      <vt:lpstr>May </vt:lpstr>
      <vt:lpstr>June </vt:lpstr>
      <vt:lpstr>July </vt:lpstr>
      <vt:lpstr>August </vt:lpstr>
      <vt:lpstr>September </vt:lpstr>
      <vt:lpstr>October </vt:lpstr>
      <vt:lpstr>November </vt:lpstr>
      <vt:lpstr>December</vt:lpstr>
      <vt:lpstr>Lookup Lists</vt:lpstr>
      <vt:lpstr>'August '!ClientList</vt:lpstr>
      <vt:lpstr>December!ClientList</vt:lpstr>
      <vt:lpstr>February!ClientList</vt:lpstr>
      <vt:lpstr>January!ClientList</vt:lpstr>
      <vt:lpstr>'July '!ClientList</vt:lpstr>
      <vt:lpstr>'June '!ClientList</vt:lpstr>
      <vt:lpstr>'March '!ClientList</vt:lpstr>
      <vt:lpstr>'May '!ClientList</vt:lpstr>
      <vt:lpstr>'November '!ClientList</vt:lpstr>
      <vt:lpstr>'October '!ClientList</vt:lpstr>
      <vt:lpstr>'September '!ClientList</vt:lpstr>
      <vt:lpstr>ClientList</vt:lpstr>
      <vt:lpstr>'April '!HourlyRate</vt:lpstr>
      <vt:lpstr>'August '!HourlyRate</vt:lpstr>
      <vt:lpstr>December!HourlyRate</vt:lpstr>
      <vt:lpstr>February!HourlyRate</vt:lpstr>
      <vt:lpstr>January!HourlyRate</vt:lpstr>
      <vt:lpstr>'July '!HourlyRate</vt:lpstr>
      <vt:lpstr>'June '!HourlyRate</vt:lpstr>
      <vt:lpstr>'March '!HourlyRate</vt:lpstr>
      <vt:lpstr>'May '!HourlyRate</vt:lpstr>
      <vt:lpstr>'November '!HourlyRate</vt:lpstr>
      <vt:lpstr>'October '!HourlyRate</vt:lpstr>
      <vt:lpstr>'September '!HourlyRate</vt:lpstr>
      <vt:lpstr>'April '!MinHours</vt:lpstr>
      <vt:lpstr>'August '!MinHours</vt:lpstr>
      <vt:lpstr>December!MinHours</vt:lpstr>
      <vt:lpstr>February!MinHours</vt:lpstr>
      <vt:lpstr>January!MinHours</vt:lpstr>
      <vt:lpstr>'July '!MinHours</vt:lpstr>
      <vt:lpstr>'June '!MinHours</vt:lpstr>
      <vt:lpstr>'March '!MinHours</vt:lpstr>
      <vt:lpstr>'May '!MinHours</vt:lpstr>
      <vt:lpstr>'November '!MinHours</vt:lpstr>
      <vt:lpstr>'October '!MinHours</vt:lpstr>
      <vt:lpstr>'September '!MinHours</vt:lpstr>
      <vt:lpstr>'April '!PeriodStart</vt:lpstr>
      <vt:lpstr>'August '!PeriodStart</vt:lpstr>
      <vt:lpstr>December!PeriodStart</vt:lpstr>
      <vt:lpstr>February!PeriodStart</vt:lpstr>
      <vt:lpstr>January!PeriodStart</vt:lpstr>
      <vt:lpstr>'July '!PeriodStart</vt:lpstr>
      <vt:lpstr>'June '!PeriodStart</vt:lpstr>
      <vt:lpstr>'March '!PeriodStart</vt:lpstr>
      <vt:lpstr>'May '!PeriodStart</vt:lpstr>
      <vt:lpstr>'November '!PeriodStart</vt:lpstr>
      <vt:lpstr>'October '!PeriodStart</vt:lpstr>
      <vt:lpstr>'September '!PeriodStart</vt:lpstr>
      <vt:lpstr>'August '!ProjectList</vt:lpstr>
      <vt:lpstr>December!ProjectList</vt:lpstr>
      <vt:lpstr>February!ProjectList</vt:lpstr>
      <vt:lpstr>January!ProjectList</vt:lpstr>
      <vt:lpstr>'July '!ProjectList</vt:lpstr>
      <vt:lpstr>'June '!ProjectList</vt:lpstr>
      <vt:lpstr>'March '!ProjectList</vt:lpstr>
      <vt:lpstr>'May '!ProjectList</vt:lpstr>
      <vt:lpstr>'November '!ProjectList</vt:lpstr>
      <vt:lpstr>'October '!ProjectList</vt:lpstr>
      <vt:lpstr>'September '!ProjectList</vt:lpstr>
      <vt:lpstr>ProjectList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Farmer, Jonathan</dc:creator>
  <cp:keywords/>
  <dc:description/>
  <cp:lastModifiedBy>Faber, Toby</cp:lastModifiedBy>
  <cp:lastPrinted>2010-04-22T18:10:28Z</cp:lastPrinted>
  <dcterms:created xsi:type="dcterms:W3CDTF">2000-08-25T01:59:39Z</dcterms:created>
  <dcterms:modified xsi:type="dcterms:W3CDTF">2024-10-07T19:10:08Z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TC060888841033</vt:lpwstr>
  </property>
</Properties>
</file>