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3.xml" ContentType="application/vnd.openxmlformats-officedocument.spreadsheetml.comment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omments4.xml" ContentType="application/vnd.openxmlformats-officedocument.spreadsheetml.comments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omments5.xml" ContentType="application/vnd.openxmlformats-officedocument.spreadsheetml.comments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omments6.xml" ContentType="application/vnd.openxmlformats-officedocument.spreadsheetml.comments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omments7.xml" ContentType="application/vnd.openxmlformats-officedocument.spreadsheetml.comments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omments8.xml" ContentType="application/vnd.openxmlformats-officedocument.spreadsheetml.comments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omments9.xml" ContentType="application/vnd.openxmlformats-officedocument.spreadsheetml.comments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omments10.xml" ContentType="application/vnd.openxmlformats-officedocument.spreadsheetml.comments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omments11.xml" ContentType="application/vnd.openxmlformats-officedocument.spreadsheetml.comments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omments12.xml" ContentType="application/vnd.openxmlformats-officedocument.spreadsheetml.comments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pf0094\Desktop\"/>
    </mc:Choice>
  </mc:AlternateContent>
  <bookViews>
    <workbookView xWindow="1905" yWindow="240" windowWidth="27480" windowHeight="13980" tabRatio="692"/>
  </bookViews>
  <sheets>
    <sheet name="January 2017" sheetId="10" r:id="rId1"/>
    <sheet name="February 2017" sheetId="12" r:id="rId2"/>
    <sheet name="March 2017" sheetId="13" r:id="rId3"/>
    <sheet name="April 2017" sheetId="7" r:id="rId4"/>
    <sheet name="May 2017" sheetId="14" r:id="rId5"/>
    <sheet name="June 2017" sheetId="15" r:id="rId6"/>
    <sheet name="July 2017" sheetId="16" r:id="rId7"/>
    <sheet name="August 2017" sheetId="17" r:id="rId8"/>
    <sheet name="September 2017" sheetId="18" r:id="rId9"/>
    <sheet name="October 2017" sheetId="19" r:id="rId10"/>
    <sheet name="November 2017" sheetId="20" r:id="rId11"/>
    <sheet name="December 2017" sheetId="21" r:id="rId12"/>
    <sheet name="Lookup Lists" sheetId="2" r:id="rId13"/>
  </sheets>
  <definedNames>
    <definedName name="ClientList" localSheetId="7">ClientLookup[Event type Lookup]</definedName>
    <definedName name="ClientList" localSheetId="11">ClientLookup[Event type Lookup]</definedName>
    <definedName name="ClientList" localSheetId="1">ClientLookup[Event type Lookup]</definedName>
    <definedName name="ClientList" localSheetId="0">ClientLookup[Event type Lookup]</definedName>
    <definedName name="ClientList" localSheetId="6">ClientLookup[Event type Lookup]</definedName>
    <definedName name="ClientList" localSheetId="5">ClientLookup[Event type Lookup]</definedName>
    <definedName name="ClientList" localSheetId="2">ClientLookup[Event type Lookup]</definedName>
    <definedName name="ClientList" localSheetId="4">ClientLookup[Event type Lookup]</definedName>
    <definedName name="ClientList" localSheetId="10">ClientLookup[Event type Lookup]</definedName>
    <definedName name="ClientList" localSheetId="9">ClientLookup[Event type Lookup]</definedName>
    <definedName name="ClientList" localSheetId="8">ClientLookup[Event type Lookup]</definedName>
    <definedName name="ClientList">ClientLookup[Event type Lookup]</definedName>
    <definedName name="HourlyRate" localSheetId="3">'April 2017'!$F$6</definedName>
    <definedName name="HourlyRate" localSheetId="7">'August 2017'!$F$6</definedName>
    <definedName name="HourlyRate" localSheetId="11">'December 2017'!$F$6</definedName>
    <definedName name="HourlyRate" localSheetId="1">'February 2017'!$F$6</definedName>
    <definedName name="HourlyRate" localSheetId="0">'January 2017'!$F$6</definedName>
    <definedName name="HourlyRate" localSheetId="6">'July 2017'!$F$6</definedName>
    <definedName name="HourlyRate" localSheetId="5">'June 2017'!$F$6</definedName>
    <definedName name="HourlyRate" localSheetId="2">'March 2017'!$F$6</definedName>
    <definedName name="HourlyRate" localSheetId="4">'May 2017'!$F$6</definedName>
    <definedName name="HourlyRate" localSheetId="10">'November 2017'!$F$6</definedName>
    <definedName name="HourlyRate" localSheetId="9">'October 2017'!$F$6</definedName>
    <definedName name="HourlyRate" localSheetId="8">'September 2017'!$F$6</definedName>
    <definedName name="MinHours" localSheetId="3">'April 2017'!$F$7</definedName>
    <definedName name="MinHours" localSheetId="7">'August 2017'!$F$7</definedName>
    <definedName name="MinHours" localSheetId="11">'December 2017'!$F$7</definedName>
    <definedName name="MinHours" localSheetId="1">'February 2017'!$F$7</definedName>
    <definedName name="MinHours" localSheetId="0">'January 2017'!$F$7</definedName>
    <definedName name="MinHours" localSheetId="6">'July 2017'!$F$7</definedName>
    <definedName name="MinHours" localSheetId="5">'June 2017'!$F$7</definedName>
    <definedName name="MinHours" localSheetId="2">'March 2017'!$F$7</definedName>
    <definedName name="MinHours" localSheetId="4">'May 2017'!$F$7</definedName>
    <definedName name="MinHours" localSheetId="10">'November 2017'!$F$7</definedName>
    <definedName name="MinHours" localSheetId="9">'October 2017'!$F$7</definedName>
    <definedName name="MinHours" localSheetId="8">'September 2017'!$F$7</definedName>
    <definedName name="PeriodStart" localSheetId="3">'April 2017'!$F$5</definedName>
    <definedName name="PeriodStart" localSheetId="7">'August 2017'!$F$5</definedName>
    <definedName name="PeriodStart" localSheetId="11">'December 2017'!$F$5</definedName>
    <definedName name="PeriodStart" localSheetId="1">'February 2017'!$F$5</definedName>
    <definedName name="PeriodStart" localSheetId="0">'January 2017'!$F$5</definedName>
    <definedName name="PeriodStart" localSheetId="6">'July 2017'!$F$5</definedName>
    <definedName name="PeriodStart" localSheetId="5">'June 2017'!$F$5</definedName>
    <definedName name="PeriodStart" localSheetId="2">'March 2017'!$F$5</definedName>
    <definedName name="PeriodStart" localSheetId="4">'May 2017'!$F$5</definedName>
    <definedName name="PeriodStart" localSheetId="10">'November 2017'!$F$5</definedName>
    <definedName name="PeriodStart" localSheetId="9">'October 2017'!$F$5</definedName>
    <definedName name="PeriodStart" localSheetId="8">'September 2017'!$F$5</definedName>
    <definedName name="ProjectList" localSheetId="7">ProjectLookup[Task Lookup]</definedName>
    <definedName name="ProjectList" localSheetId="11">ProjectLookup[Task Lookup]</definedName>
    <definedName name="ProjectList" localSheetId="1">ProjectLookup[Task Lookup]</definedName>
    <definedName name="ProjectList" localSheetId="0">ProjectLookup[Task Lookup]</definedName>
    <definedName name="ProjectList" localSheetId="6">ProjectLookup[Task Lookup]</definedName>
    <definedName name="ProjectList" localSheetId="5">ProjectLookup[Task Lookup]</definedName>
    <definedName name="ProjectList" localSheetId="2">ProjectLookup[Task Lookup]</definedName>
    <definedName name="ProjectList" localSheetId="4">ProjectLookup[Task Lookup]</definedName>
    <definedName name="ProjectList" localSheetId="10">ProjectLookup[Task Lookup]</definedName>
    <definedName name="ProjectList" localSheetId="9">ProjectLookup[Task Lookup]</definedName>
    <definedName name="ProjectList" localSheetId="8">ProjectLookup[Task Lookup]</definedName>
    <definedName name="ProjectList">ProjectLookup[Task Lookup]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21" l="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14" i="21"/>
  <c r="B14" i="21"/>
  <c r="C13" i="21"/>
  <c r="B13" i="21"/>
  <c r="C12" i="21"/>
  <c r="B12" i="21"/>
  <c r="C11" i="21"/>
  <c r="B11" i="21"/>
  <c r="F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C14" i="20"/>
  <c r="B14" i="20"/>
  <c r="C13" i="20"/>
  <c r="B13" i="20"/>
  <c r="C12" i="20"/>
  <c r="B12" i="20"/>
  <c r="C11" i="20"/>
  <c r="B11" i="20"/>
  <c r="F41" i="19"/>
  <c r="C40" i="19"/>
  <c r="B40" i="19"/>
  <c r="C39" i="19"/>
  <c r="B39" i="19"/>
  <c r="C38" i="19"/>
  <c r="B38" i="19"/>
  <c r="C37" i="19"/>
  <c r="B37" i="19"/>
  <c r="C36" i="19"/>
  <c r="B36" i="19"/>
  <c r="C35" i="19"/>
  <c r="B35" i="19"/>
  <c r="C34" i="19"/>
  <c r="B34" i="19"/>
  <c r="C33" i="19"/>
  <c r="B33" i="19"/>
  <c r="C32" i="19"/>
  <c r="B32" i="19"/>
  <c r="C31" i="19"/>
  <c r="B31" i="19"/>
  <c r="C30" i="19"/>
  <c r="B30" i="19"/>
  <c r="C29" i="19"/>
  <c r="B29" i="19"/>
  <c r="C28" i="19"/>
  <c r="B28" i="19"/>
  <c r="C27" i="19"/>
  <c r="B27" i="19"/>
  <c r="C26" i="19"/>
  <c r="B26" i="19"/>
  <c r="C25" i="19"/>
  <c r="B25" i="19"/>
  <c r="C24" i="19"/>
  <c r="B24" i="19"/>
  <c r="C23" i="19"/>
  <c r="B23" i="19"/>
  <c r="C22" i="19"/>
  <c r="B22" i="19"/>
  <c r="C21" i="19"/>
  <c r="B21" i="19"/>
  <c r="C20" i="19"/>
  <c r="B20" i="19"/>
  <c r="C19" i="19"/>
  <c r="B19" i="19"/>
  <c r="C18" i="19"/>
  <c r="B18" i="19"/>
  <c r="C17" i="19"/>
  <c r="B17" i="19"/>
  <c r="C16" i="19"/>
  <c r="B16" i="19"/>
  <c r="C15" i="19"/>
  <c r="B15" i="19"/>
  <c r="C14" i="19"/>
  <c r="B14" i="19"/>
  <c r="C13" i="19"/>
  <c r="B13" i="19"/>
  <c r="C12" i="19"/>
  <c r="B12" i="19"/>
  <c r="C11" i="19"/>
  <c r="B11" i="19"/>
  <c r="F41" i="18"/>
  <c r="C40" i="18"/>
  <c r="B40" i="18"/>
  <c r="C39" i="18"/>
  <c r="B39" i="18"/>
  <c r="C38" i="18"/>
  <c r="B38" i="18"/>
  <c r="C37" i="18"/>
  <c r="B37" i="18"/>
  <c r="C36" i="18"/>
  <c r="B36" i="18"/>
  <c r="C35" i="18"/>
  <c r="B35" i="18"/>
  <c r="C34" i="18"/>
  <c r="B34" i="18"/>
  <c r="C33" i="18"/>
  <c r="B33" i="18"/>
  <c r="C32" i="18"/>
  <c r="B32" i="18"/>
  <c r="C31" i="18"/>
  <c r="B31" i="18"/>
  <c r="C30" i="18"/>
  <c r="B30" i="18"/>
  <c r="C29" i="18"/>
  <c r="B29" i="18"/>
  <c r="C28" i="18"/>
  <c r="B28" i="18"/>
  <c r="C27" i="18"/>
  <c r="B27" i="18"/>
  <c r="C26" i="18"/>
  <c r="B26" i="18"/>
  <c r="C25" i="18"/>
  <c r="B25" i="18"/>
  <c r="C24" i="18"/>
  <c r="B24" i="18"/>
  <c r="C23" i="18"/>
  <c r="B23" i="18"/>
  <c r="C22" i="18"/>
  <c r="B22" i="18"/>
  <c r="C21" i="18"/>
  <c r="B21" i="18"/>
  <c r="C20" i="18"/>
  <c r="B20" i="18"/>
  <c r="C19" i="18"/>
  <c r="B19" i="18"/>
  <c r="C18" i="18"/>
  <c r="B18" i="18"/>
  <c r="C17" i="18"/>
  <c r="B17" i="18"/>
  <c r="C16" i="18"/>
  <c r="B16" i="18"/>
  <c r="C15" i="18"/>
  <c r="B15" i="18"/>
  <c r="C14" i="18"/>
  <c r="B14" i="18"/>
  <c r="C13" i="18"/>
  <c r="B13" i="18"/>
  <c r="C12" i="18"/>
  <c r="B12" i="18"/>
  <c r="C11" i="18"/>
  <c r="B11" i="18"/>
  <c r="F41" i="17"/>
  <c r="C40" i="17"/>
  <c r="B40" i="17"/>
  <c r="C39" i="17"/>
  <c r="B39" i="17"/>
  <c r="C38" i="17"/>
  <c r="B38" i="17"/>
  <c r="C37" i="17"/>
  <c r="B37" i="17"/>
  <c r="C36" i="17"/>
  <c r="B36" i="17"/>
  <c r="C35" i="17"/>
  <c r="B35" i="17"/>
  <c r="C34" i="17"/>
  <c r="B34" i="17"/>
  <c r="C33" i="17"/>
  <c r="B33" i="17"/>
  <c r="C32" i="17"/>
  <c r="B32" i="17"/>
  <c r="C31" i="17"/>
  <c r="B31" i="17"/>
  <c r="C30" i="17"/>
  <c r="B30" i="17"/>
  <c r="C29" i="17"/>
  <c r="B29" i="17"/>
  <c r="C28" i="17"/>
  <c r="B28" i="17"/>
  <c r="C27" i="17"/>
  <c r="B27" i="17"/>
  <c r="C26" i="17"/>
  <c r="B26" i="17"/>
  <c r="C25" i="17"/>
  <c r="B25" i="17"/>
  <c r="C24" i="17"/>
  <c r="B24" i="17"/>
  <c r="C23" i="17"/>
  <c r="B23" i="17"/>
  <c r="C22" i="17"/>
  <c r="B22" i="17"/>
  <c r="C21" i="17"/>
  <c r="B21" i="17"/>
  <c r="C20" i="17"/>
  <c r="B20" i="17"/>
  <c r="C19" i="17"/>
  <c r="B19" i="17"/>
  <c r="C18" i="17"/>
  <c r="B18" i="17"/>
  <c r="C17" i="17"/>
  <c r="B17" i="17"/>
  <c r="C16" i="17"/>
  <c r="B16" i="17"/>
  <c r="C15" i="17"/>
  <c r="B15" i="17"/>
  <c r="C14" i="17"/>
  <c r="B14" i="17"/>
  <c r="C13" i="17"/>
  <c r="B13" i="17"/>
  <c r="C12" i="17"/>
  <c r="B12" i="17"/>
  <c r="C11" i="17"/>
  <c r="B11" i="17"/>
  <c r="F41" i="16"/>
  <c r="C40" i="16"/>
  <c r="B40" i="16"/>
  <c r="C39" i="16"/>
  <c r="B39" i="16"/>
  <c r="C38" i="16"/>
  <c r="B38" i="16"/>
  <c r="C37" i="16"/>
  <c r="B37" i="16"/>
  <c r="C36" i="16"/>
  <c r="B36" i="16"/>
  <c r="C35" i="16"/>
  <c r="B35" i="16"/>
  <c r="C34" i="16"/>
  <c r="B34" i="16"/>
  <c r="C33" i="16"/>
  <c r="B33" i="16"/>
  <c r="C32" i="16"/>
  <c r="B32" i="16"/>
  <c r="C31" i="16"/>
  <c r="B31" i="16"/>
  <c r="C30" i="16"/>
  <c r="B30" i="16"/>
  <c r="C29" i="16"/>
  <c r="B29" i="16"/>
  <c r="C28" i="16"/>
  <c r="B28" i="16"/>
  <c r="C27" i="16"/>
  <c r="B27" i="16"/>
  <c r="C26" i="16"/>
  <c r="B26" i="16"/>
  <c r="C25" i="16"/>
  <c r="B25" i="16"/>
  <c r="C24" i="16"/>
  <c r="B24" i="16"/>
  <c r="C23" i="16"/>
  <c r="B23" i="16"/>
  <c r="C22" i="16"/>
  <c r="B22" i="16"/>
  <c r="C21" i="16"/>
  <c r="B21" i="16"/>
  <c r="C20" i="16"/>
  <c r="B20" i="16"/>
  <c r="C19" i="16"/>
  <c r="B19" i="16"/>
  <c r="C18" i="16"/>
  <c r="B18" i="16"/>
  <c r="C17" i="16"/>
  <c r="B17" i="16"/>
  <c r="C16" i="16"/>
  <c r="B16" i="16"/>
  <c r="C15" i="16"/>
  <c r="B15" i="16"/>
  <c r="C14" i="16"/>
  <c r="B14" i="16"/>
  <c r="C13" i="16"/>
  <c r="B13" i="16"/>
  <c r="C12" i="16"/>
  <c r="B12" i="16"/>
  <c r="C11" i="16"/>
  <c r="B11" i="16"/>
  <c r="F41" i="15"/>
  <c r="C40" i="15"/>
  <c r="B40" i="15"/>
  <c r="C39" i="15"/>
  <c r="B39" i="15"/>
  <c r="C38" i="15"/>
  <c r="B38" i="15"/>
  <c r="C37" i="15"/>
  <c r="B37" i="15"/>
  <c r="C36" i="15"/>
  <c r="B36" i="15"/>
  <c r="C35" i="15"/>
  <c r="B35" i="15"/>
  <c r="C34" i="15"/>
  <c r="B34" i="15"/>
  <c r="C33" i="15"/>
  <c r="B33" i="15"/>
  <c r="C32" i="15"/>
  <c r="B32" i="15"/>
  <c r="C31" i="15"/>
  <c r="B31" i="15"/>
  <c r="C30" i="15"/>
  <c r="B30" i="15"/>
  <c r="C29" i="15"/>
  <c r="B29" i="15"/>
  <c r="C28" i="15"/>
  <c r="B28" i="15"/>
  <c r="C27" i="15"/>
  <c r="B27" i="15"/>
  <c r="C26" i="15"/>
  <c r="B26" i="15"/>
  <c r="C25" i="15"/>
  <c r="B25" i="15"/>
  <c r="C24" i="15"/>
  <c r="B24" i="15"/>
  <c r="C23" i="15"/>
  <c r="B23" i="15"/>
  <c r="C22" i="15"/>
  <c r="B22" i="15"/>
  <c r="C21" i="15"/>
  <c r="B21" i="15"/>
  <c r="C20" i="15"/>
  <c r="B20" i="15"/>
  <c r="C19" i="15"/>
  <c r="B19" i="15"/>
  <c r="C18" i="15"/>
  <c r="B18" i="15"/>
  <c r="C17" i="15"/>
  <c r="B17" i="15"/>
  <c r="C16" i="15"/>
  <c r="B16" i="15"/>
  <c r="C15" i="15"/>
  <c r="B15" i="15"/>
  <c r="C14" i="15"/>
  <c r="B14" i="15"/>
  <c r="C13" i="15"/>
  <c r="B13" i="15"/>
  <c r="C12" i="15"/>
  <c r="B12" i="15"/>
  <c r="C11" i="15"/>
  <c r="B11" i="15"/>
  <c r="F41" i="14"/>
  <c r="C40" i="14"/>
  <c r="B40" i="14"/>
  <c r="C39" i="14"/>
  <c r="B39" i="14"/>
  <c r="C38" i="14"/>
  <c r="B38" i="14"/>
  <c r="C37" i="14"/>
  <c r="B37" i="14"/>
  <c r="C36" i="14"/>
  <c r="B36" i="14"/>
  <c r="C35" i="14"/>
  <c r="B35" i="14"/>
  <c r="C34" i="14"/>
  <c r="B34" i="14"/>
  <c r="C33" i="14"/>
  <c r="B33" i="14"/>
  <c r="C32" i="14"/>
  <c r="B32" i="14"/>
  <c r="C31" i="14"/>
  <c r="B31" i="14"/>
  <c r="C30" i="14"/>
  <c r="B30" i="14"/>
  <c r="C29" i="14"/>
  <c r="B29" i="14"/>
  <c r="C28" i="14"/>
  <c r="B28" i="14"/>
  <c r="C27" i="14"/>
  <c r="B27" i="14"/>
  <c r="C26" i="14"/>
  <c r="B26" i="14"/>
  <c r="C25" i="14"/>
  <c r="B25" i="14"/>
  <c r="C24" i="14"/>
  <c r="B24" i="14"/>
  <c r="C23" i="14"/>
  <c r="B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F41" i="13"/>
  <c r="C40" i="13"/>
  <c r="B40" i="13"/>
  <c r="C39" i="13"/>
  <c r="B39" i="13"/>
  <c r="C38" i="13"/>
  <c r="B38" i="13"/>
  <c r="C37" i="13"/>
  <c r="B37" i="13"/>
  <c r="C36" i="13"/>
  <c r="B36" i="13"/>
  <c r="C35" i="13"/>
  <c r="B35" i="13"/>
  <c r="C34" i="13"/>
  <c r="B34" i="13"/>
  <c r="C33" i="13"/>
  <c r="B33" i="13"/>
  <c r="C32" i="13"/>
  <c r="B32" i="13"/>
  <c r="C31" i="13"/>
  <c r="B31" i="13"/>
  <c r="C30" i="13"/>
  <c r="B30" i="13"/>
  <c r="C29" i="13"/>
  <c r="B29" i="13"/>
  <c r="C28" i="13"/>
  <c r="B28" i="13"/>
  <c r="C27" i="13"/>
  <c r="B27" i="13"/>
  <c r="C26" i="13"/>
  <c r="B26" i="13"/>
  <c r="C25" i="13"/>
  <c r="B25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14" i="13"/>
  <c r="B14" i="13"/>
  <c r="C13" i="13"/>
  <c r="B13" i="13"/>
  <c r="C12" i="13"/>
  <c r="B12" i="13"/>
  <c r="C11" i="13"/>
  <c r="B11" i="13"/>
  <c r="F41" i="12"/>
  <c r="C40" i="12"/>
  <c r="B40" i="12"/>
  <c r="C39" i="12"/>
  <c r="B39" i="12"/>
  <c r="C38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F41" i="10"/>
  <c r="C40" i="10"/>
  <c r="B40" i="10"/>
  <c r="C39" i="10"/>
  <c r="B39" i="10"/>
  <c r="C38" i="10"/>
  <c r="B38" i="10"/>
  <c r="C37" i="10"/>
  <c r="B37" i="10"/>
  <c r="C36" i="10"/>
  <c r="B36" i="10"/>
  <c r="C35" i="10"/>
  <c r="B35" i="10"/>
  <c r="C34" i="10"/>
  <c r="B34" i="10"/>
  <c r="C33" i="10"/>
  <c r="B33" i="10"/>
  <c r="C32" i="10"/>
  <c r="B32" i="10"/>
  <c r="C31" i="10"/>
  <c r="B31" i="10"/>
  <c r="C30" i="10"/>
  <c r="B30" i="10"/>
  <c r="C29" i="10"/>
  <c r="B29" i="10"/>
  <c r="C28" i="10"/>
  <c r="B28" i="10"/>
  <c r="C27" i="10"/>
  <c r="B27" i="10"/>
  <c r="C26" i="10"/>
  <c r="B26" i="10"/>
  <c r="C25" i="10"/>
  <c r="B25" i="10"/>
  <c r="C24" i="10"/>
  <c r="B24" i="10"/>
  <c r="C23" i="10"/>
  <c r="B23" i="10"/>
  <c r="C22" i="10"/>
  <c r="B22" i="10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14" i="10"/>
  <c r="B14" i="10"/>
  <c r="C13" i="10"/>
  <c r="B13" i="10"/>
  <c r="C12" i="10"/>
  <c r="B12" i="10"/>
  <c r="C11" i="10"/>
  <c r="B11" i="10"/>
  <c r="C1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B11" i="7"/>
  <c r="F41" i="7"/>
</calcChain>
</file>

<file path=xl/comments1.xml><?xml version="1.0" encoding="utf-8"?>
<comments xmlns="http://schemas.openxmlformats.org/spreadsheetml/2006/main">
  <authors>
    <author xml:space="preserve">   </author>
  </authors>
  <commentList>
    <comment ref="H14" authorId="0" shapeId="0">
      <text>
        <r>
          <rPr>
            <b/>
            <sz val="9"/>
            <color indexed="81"/>
            <rFont val="Geneva"/>
          </rPr>
          <t xml:space="preserve">Put directions here:
Example...
Log time in 15 minute increments.
</t>
        </r>
      </text>
    </comment>
  </commentList>
</comments>
</file>

<file path=xl/comments10.xml><?xml version="1.0" encoding="utf-8"?>
<comments xmlns="http://schemas.openxmlformats.org/spreadsheetml/2006/main">
  <authors>
    <author xml:space="preserve">   </author>
  </authors>
  <commentList>
    <comment ref="H14" authorId="0" shapeId="0">
      <text>
        <r>
          <rPr>
            <b/>
            <sz val="9"/>
            <color indexed="81"/>
            <rFont val="Geneva"/>
          </rPr>
          <t xml:space="preserve">Put directions here:
Example...
Log time in 15 minute increments.
</t>
        </r>
      </text>
    </comment>
  </commentList>
</comments>
</file>

<file path=xl/comments11.xml><?xml version="1.0" encoding="utf-8"?>
<comments xmlns="http://schemas.openxmlformats.org/spreadsheetml/2006/main">
  <authors>
    <author xml:space="preserve">   </author>
  </authors>
  <commentList>
    <comment ref="H14" authorId="0" shapeId="0">
      <text>
        <r>
          <rPr>
            <b/>
            <sz val="9"/>
            <color indexed="81"/>
            <rFont val="Geneva"/>
          </rPr>
          <t xml:space="preserve">Put directions here:
Example...
Log time in 15 minute increments.
</t>
        </r>
      </text>
    </comment>
  </commentList>
</comments>
</file>

<file path=xl/comments12.xml><?xml version="1.0" encoding="utf-8"?>
<comments xmlns="http://schemas.openxmlformats.org/spreadsheetml/2006/main">
  <authors>
    <author xml:space="preserve">   </author>
  </authors>
  <commentList>
    <comment ref="H14" authorId="0" shapeId="0">
      <text>
        <r>
          <rPr>
            <b/>
            <sz val="9"/>
            <color indexed="81"/>
            <rFont val="Geneva"/>
          </rPr>
          <t xml:space="preserve">Put directions here:
Example...
Log time in 15 minute increments.
</t>
        </r>
      </text>
    </comment>
  </commentList>
</comments>
</file>

<file path=xl/comments2.xml><?xml version="1.0" encoding="utf-8"?>
<comments xmlns="http://schemas.openxmlformats.org/spreadsheetml/2006/main">
  <authors>
    <author xml:space="preserve">   </author>
  </authors>
  <commentList>
    <comment ref="H14" authorId="0" shapeId="0">
      <text>
        <r>
          <rPr>
            <b/>
            <sz val="9"/>
            <color indexed="81"/>
            <rFont val="Geneva"/>
          </rPr>
          <t xml:space="preserve">Put directions here:
Example...
Log time in 15 minute increments.
</t>
        </r>
      </text>
    </comment>
  </commentList>
</comments>
</file>

<file path=xl/comments3.xml><?xml version="1.0" encoding="utf-8"?>
<comments xmlns="http://schemas.openxmlformats.org/spreadsheetml/2006/main">
  <authors>
    <author xml:space="preserve">   </author>
  </authors>
  <commentList>
    <comment ref="H14" authorId="0" shapeId="0">
      <text>
        <r>
          <rPr>
            <b/>
            <sz val="9"/>
            <color indexed="81"/>
            <rFont val="Geneva"/>
          </rPr>
          <t xml:space="preserve">Put directions here:
Example...
Log time in 15 minute increments.
</t>
        </r>
      </text>
    </comment>
  </commentList>
</comments>
</file>

<file path=xl/comments4.xml><?xml version="1.0" encoding="utf-8"?>
<comments xmlns="http://schemas.openxmlformats.org/spreadsheetml/2006/main">
  <authors>
    <author xml:space="preserve">   </author>
  </authors>
  <commentList>
    <comment ref="H14" authorId="0" shapeId="0">
      <text>
        <r>
          <rPr>
            <b/>
            <sz val="9"/>
            <color indexed="81"/>
            <rFont val="Geneva"/>
          </rPr>
          <t xml:space="preserve">Put directions here:
Example...
Log time in 15 minute increments.
</t>
        </r>
      </text>
    </comment>
  </commentList>
</comments>
</file>

<file path=xl/comments5.xml><?xml version="1.0" encoding="utf-8"?>
<comments xmlns="http://schemas.openxmlformats.org/spreadsheetml/2006/main">
  <authors>
    <author xml:space="preserve">   </author>
  </authors>
  <commentList>
    <comment ref="H14" authorId="0" shapeId="0">
      <text>
        <r>
          <rPr>
            <b/>
            <sz val="9"/>
            <color indexed="81"/>
            <rFont val="Geneva"/>
          </rPr>
          <t xml:space="preserve">Put directions here:
Example...
Log time in 15 minute increments.
</t>
        </r>
      </text>
    </comment>
  </commentList>
</comments>
</file>

<file path=xl/comments6.xml><?xml version="1.0" encoding="utf-8"?>
<comments xmlns="http://schemas.openxmlformats.org/spreadsheetml/2006/main">
  <authors>
    <author xml:space="preserve">   </author>
  </authors>
  <commentList>
    <comment ref="H14" authorId="0" shapeId="0">
      <text>
        <r>
          <rPr>
            <b/>
            <sz val="9"/>
            <color indexed="81"/>
            <rFont val="Geneva"/>
          </rPr>
          <t xml:space="preserve">Put directions here:
Example...
Log time in 15 minute increments.
</t>
        </r>
      </text>
    </comment>
  </commentList>
</comments>
</file>

<file path=xl/comments7.xml><?xml version="1.0" encoding="utf-8"?>
<comments xmlns="http://schemas.openxmlformats.org/spreadsheetml/2006/main">
  <authors>
    <author xml:space="preserve">   </author>
  </authors>
  <commentList>
    <comment ref="H14" authorId="0" shapeId="0">
      <text>
        <r>
          <rPr>
            <b/>
            <sz val="9"/>
            <color indexed="81"/>
            <rFont val="Geneva"/>
          </rPr>
          <t xml:space="preserve">Put directions here:
Example...
Log time in 15 minute increments.
</t>
        </r>
      </text>
    </comment>
  </commentList>
</comments>
</file>

<file path=xl/comments8.xml><?xml version="1.0" encoding="utf-8"?>
<comments xmlns="http://schemas.openxmlformats.org/spreadsheetml/2006/main">
  <authors>
    <author xml:space="preserve">   </author>
  </authors>
  <commentList>
    <comment ref="H14" authorId="0" shapeId="0">
      <text>
        <r>
          <rPr>
            <b/>
            <sz val="9"/>
            <color indexed="81"/>
            <rFont val="Geneva"/>
          </rPr>
          <t xml:space="preserve">Put directions here:
Example...
Log time in 15 minute increments.
</t>
        </r>
      </text>
    </comment>
  </commentList>
</comments>
</file>

<file path=xl/comments9.xml><?xml version="1.0" encoding="utf-8"?>
<comments xmlns="http://schemas.openxmlformats.org/spreadsheetml/2006/main">
  <authors>
    <author xml:space="preserve">   </author>
  </authors>
  <commentList>
    <comment ref="H14" authorId="0" shapeId="0">
      <text>
        <r>
          <rPr>
            <b/>
            <sz val="9"/>
            <color indexed="81"/>
            <rFont val="Geneva"/>
          </rPr>
          <t xml:space="preserve">Put directions here:
Example...
Log time in 15 minute increments.
</t>
        </r>
      </text>
    </comment>
  </commentList>
</comments>
</file>

<file path=xl/sharedStrings.xml><?xml version="1.0" encoding="utf-8"?>
<sst xmlns="http://schemas.openxmlformats.org/spreadsheetml/2006/main" count="376" uniqueCount="32">
  <si>
    <t>Day</t>
  </si>
  <si>
    <t>Total</t>
  </si>
  <si>
    <t>Date</t>
  </si>
  <si>
    <t>[Street Address] [Street Address 2] [City, ST ZIP code]</t>
  </si>
  <si>
    <t>Task</t>
  </si>
  <si>
    <t>Task Lookup</t>
  </si>
  <si>
    <t>Phone communication</t>
  </si>
  <si>
    <t>Email communication</t>
  </si>
  <si>
    <t>In-person visit</t>
  </si>
  <si>
    <t>Observe activity</t>
  </si>
  <si>
    <t>Performance activity</t>
  </si>
  <si>
    <t>Coursework</t>
  </si>
  <si>
    <t>Event type Lookup</t>
  </si>
  <si>
    <t>Conference</t>
  </si>
  <si>
    <t>Webinar</t>
  </si>
  <si>
    <t>Mentor:</t>
  </si>
  <si>
    <t>Mentor phone:</t>
  </si>
  <si>
    <t>Mentor e-mail:</t>
  </si>
  <si>
    <t>[Student Name]</t>
  </si>
  <si>
    <t>School type:</t>
  </si>
  <si>
    <t>Elementary</t>
  </si>
  <si>
    <t>Middle school</t>
  </si>
  <si>
    <t>High school</t>
  </si>
  <si>
    <t>Student Signature</t>
  </si>
  <si>
    <t>Mentor Signature</t>
  </si>
  <si>
    <t>Mentor school:</t>
  </si>
  <si>
    <t>UNT School Librarian Mentor Monthly Time Sheet</t>
  </si>
  <si>
    <t>Total hours</t>
  </si>
  <si>
    <t>Book Fair</t>
  </si>
  <si>
    <t>Month Start Date:</t>
  </si>
  <si>
    <t>Total hours:</t>
  </si>
  <si>
    <t>Hours this month: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</si>
</sst>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3"/>
      <name val="Calibri"/>
      <family val="2"/>
      <scheme val="minor"/>
    </font>
    <font>
      <sz val="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9"/>
      <color indexed="81"/>
      <name val="Genev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5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3"/>
      </top>
      <bottom/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5" tint="0.39994506668294322"/>
      </bottom>
      <diagonal/>
    </border>
  </borders>
  <cellStyleXfs count="8">
    <xf numFmtId="0" fontId="0" fillId="0" borderId="0"/>
    <xf numFmtId="0" fontId="3" fillId="0" borderId="2" applyNumberFormat="0" applyFill="0" applyAlignment="0" applyProtection="0"/>
    <xf numFmtId="0" fontId="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Border="1" applyAlignment="1"/>
    <xf numFmtId="0" fontId="4" fillId="0" borderId="0" xfId="3" applyAlignment="1">
      <alignment horizontal="right"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3" applyAlignment="1">
      <alignment horizontal="right" vertical="top"/>
    </xf>
    <xf numFmtId="0" fontId="0" fillId="0" borderId="0" xfId="0" applyFont="1" applyFill="1" applyBorder="1"/>
    <xf numFmtId="2" fontId="0" fillId="0" borderId="0" xfId="0" applyNumberFormat="1" applyFont="1" applyFill="1" applyBorder="1"/>
    <xf numFmtId="0" fontId="0" fillId="0" borderId="1" xfId="0" applyBorder="1" applyAlignment="1"/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0" fontId="3" fillId="0" borderId="2" xfId="1" applyAlignment="1">
      <alignment horizontal="center"/>
    </xf>
    <xf numFmtId="0" fontId="2" fillId="2" borderId="3" xfId="2" applyFill="1" applyAlignment="1">
      <alignment horizontal="left"/>
    </xf>
    <xf numFmtId="0" fontId="5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</cellXfs>
  <cellStyles count="8">
    <cellStyle name="Followed Hyperlink" xfId="5" builtinId="9" hidden="1"/>
    <cellStyle name="Followed Hyperlink" xfId="7" builtinId="9" hidden="1"/>
    <cellStyle name="Heading 1" xfId="1" builtinId="16" customBuiltin="1"/>
    <cellStyle name="Heading 2" xfId="2" builtinId="17" customBuiltin="1"/>
    <cellStyle name="Heading 4" xfId="3" builtinId="19" customBuiltin="1"/>
    <cellStyle name="Hyperlink" xfId="4" builtinId="8" hidden="1"/>
    <cellStyle name="Hyperlink" xfId="6" builtinId="8" hidden="1"/>
    <cellStyle name="Normal" xfId="0" builtinId="0" customBuiltin="1"/>
  </cellStyles>
  <dxfs count="1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fill>
        <patternFill patternType="solid">
          <fgColor theme="5" tint="-0.249977111117893"/>
          <bgColor theme="5" tint="-0.249977111117893"/>
        </patternFill>
      </fill>
    </dxf>
    <dxf>
      <fill>
        <patternFill patternType="solid">
          <fgColor theme="5" tint="-0.24994659260841701"/>
          <bgColor theme="5" tint="-0.24994659260841701"/>
        </patternFill>
      </fill>
    </dxf>
    <dxf>
      <font>
        <b/>
        <color theme="0"/>
      </font>
      <fill>
        <patternFill patternType="solid">
          <fgColor theme="5" tint="-0.249977111117893"/>
          <bgColor theme="5" tint="-0.249977111117893"/>
        </patternFill>
      </fill>
      <border>
        <left style="medium">
          <color theme="0"/>
        </left>
      </border>
    </dxf>
    <dxf>
      <font>
        <b/>
        <color theme="0"/>
      </font>
      <fill>
        <patternFill patternType="solid">
          <fgColor theme="5" tint="-0.249977111117893"/>
          <bgColor theme="5" tint="-0.249977111117893"/>
        </patternFill>
      </fill>
      <border>
        <right style="medium">
          <color theme="0"/>
        </right>
      </border>
    </dxf>
    <dxf>
      <font>
        <b/>
        <color theme="0"/>
      </font>
      <fill>
        <patternFill patternType="solid">
          <fgColor theme="5" tint="-0.499984740745262"/>
          <bgColor theme="5" tint="-0.499984740745262"/>
        </patternFill>
      </fill>
      <border>
        <top style="medium">
          <color theme="0"/>
        </top>
      </border>
    </dxf>
    <dxf>
      <font>
        <b/>
        <i val="0"/>
        <color theme="0"/>
      </font>
      <fill>
        <patternFill patternType="solid">
          <fgColor theme="5" tint="-0.499984740745262"/>
          <bgColor theme="5" tint="-0.499984740745262"/>
        </patternFill>
      </fill>
      <border>
        <bottom style="medium">
          <color theme="0"/>
        </bottom>
      </border>
    </dxf>
    <dxf>
      <font>
        <color theme="0"/>
      </font>
      <fill>
        <patternFill patternType="solid">
          <fgColor theme="5" tint="0.39994506668294322"/>
          <bgColor theme="5" tint="0.39994506668294322"/>
        </patternFill>
      </fill>
    </dxf>
  </dxfs>
  <tableStyles count="1" defaultTableStyle="TableStyleMedium2" defaultPivotStyle="PivotStyleLight16">
    <tableStyle name="Consultant Timesheet" pivot="0" count="7">
      <tableStyleElement type="wholeTable" dxfId="114"/>
      <tableStyleElement type="headerRow" dxfId="113"/>
      <tableStyleElement type="totalRow" dxfId="112"/>
      <tableStyleElement type="firstColumn" dxfId="111"/>
      <tableStyleElement type="lastColumn" dxfId="110"/>
      <tableStyleElement type="firstRowStripe" dxfId="109"/>
      <tableStyleElement type="firstColumnStripe" dxfId="10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MonthlyTimeSheet4" displayName="MonthlyTimeSheet4" ref="B10:F41" totalsRowCount="1" headerRowDxfId="107">
  <autoFilter ref="B10:F40"/>
  <tableColumns count="5">
    <tableColumn id="1" name="Day" totalsRowLabel="Total" totalsRowDxfId="106">
      <calculatedColumnFormula>IF(AND(PeriodStart&lt;&gt;0,MonthlyTimeSheet4[[#This Row],[Date]]&lt;&gt;""),TEXT(WEEKDAY(MonthlyTimeSheet4[Date]),"dddd"),"")</calculatedColumnFormula>
    </tableColumn>
    <tableColumn id="3" name="Date" totalsRowDxfId="105">
      <calculatedColumnFormula>IF(Period_Start&lt;&gt;0,Period_Start,"")</calculatedColumnFormula>
    </tableColumn>
    <tableColumn id="5" name="Task" totalsRowDxfId="104"/>
    <tableColumn id="7" name="School type:" totalsRowDxfId="103"/>
    <tableColumn id="9" name="Total hours" totalsRowFunction="sum" dataDxfId="102" totalsRowDxfId="101">
      <calculatedColumnFormula>IF(#REF!&gt;0,IF(#REF!&lt;MinHours,MinHours*HourlyRate,(#REF!)*HourlyRate),"")</calculatedColumnFormula>
    </tableColumn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12" name="Table1013" displayName="Table1013" ref="E5:F7" headerRowCount="0" totalsRowShown="0">
  <tableColumns count="2">
    <tableColumn id="1" name="Column1" headerRowDxfId="64"/>
    <tableColumn id="2" name="Column2" headerRowDxfId="63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13" name="MonthlyTimeSheet1214" displayName="MonthlyTimeSheet1214" ref="B10:F41" totalsRowCount="1" headerRowDxfId="62">
  <autoFilter ref="B10:F40"/>
  <tableColumns count="5">
    <tableColumn id="1" name="Day" totalsRowLabel="Total" totalsRowDxfId="61">
      <calculatedColumnFormula>IF(AND(PeriodStart&lt;&gt;0,MonthlyTimeSheet1214[[#This Row],[Date]]&lt;&gt;""),TEXT(WEEKDAY(MonthlyTimeSheet1214[Date]),"dddd"),"")</calculatedColumnFormula>
    </tableColumn>
    <tableColumn id="3" name="Date" totalsRowDxfId="60">
      <calculatedColumnFormula>IF(Period_Start&lt;&gt;0,Period_Start,"")</calculatedColumnFormula>
    </tableColumn>
    <tableColumn id="5" name="Task" totalsRowDxfId="59"/>
    <tableColumn id="7" name="School type:" totalsRowDxfId="58"/>
    <tableColumn id="9" name="Total hours" totalsRowFunction="sum" dataDxfId="57" totalsRowDxfId="56">
      <calculatedColumnFormula>IF(#REF!&gt;0,IF(#REF!&lt;MinHours,MinHours*HourlyRate,(#REF!)*HourlyRate),"")</calculatedColumnFormula>
    </tableColumn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14" name="Table101315" displayName="Table101315" ref="E5:F7" headerRowCount="0" totalsRowShown="0">
  <tableColumns count="2">
    <tableColumn id="1" name="Column1" headerRowDxfId="55"/>
    <tableColumn id="2" name="Column2" headerRowDxfId="54"/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id="15" name="MonthlyTimeSheet121416" displayName="MonthlyTimeSheet121416" ref="B10:F41" totalsRowCount="1" headerRowDxfId="53">
  <autoFilter ref="B10:F40"/>
  <tableColumns count="5">
    <tableColumn id="1" name="Day" totalsRowLabel="Total" totalsRowDxfId="52">
      <calculatedColumnFormula>IF(AND(PeriodStart&lt;&gt;0,MonthlyTimeSheet121416[[#This Row],[Date]]&lt;&gt;""),TEXT(WEEKDAY(MonthlyTimeSheet121416[Date]),"dddd"),"")</calculatedColumnFormula>
    </tableColumn>
    <tableColumn id="3" name="Date" totalsRowDxfId="51">
      <calculatedColumnFormula>IF(Period_Start&lt;&gt;0,Period_Start,"")</calculatedColumnFormula>
    </tableColumn>
    <tableColumn id="5" name="Task" totalsRowDxfId="50"/>
    <tableColumn id="7" name="School type:" totalsRowDxfId="49"/>
    <tableColumn id="9" name="Total hours" totalsRowFunction="sum" dataDxfId="48" totalsRowDxfId="47">
      <calculatedColumnFormula>IF(#REF!&gt;0,IF(#REF!&lt;MinHours,MinHours*HourlyRate,(#REF!)*HourlyRate),"")</calculatedColumnFormula>
    </tableColumn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16" name="Table10131517" displayName="Table10131517" ref="E5:F7" headerRowCount="0" totalsRowShown="0">
  <tableColumns count="2">
    <tableColumn id="1" name="Column1" headerRowDxfId="46"/>
    <tableColumn id="2" name="Column2" headerRowDxfId="45"/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id="17" name="MonthlyTimeSheet12141618" displayName="MonthlyTimeSheet12141618" ref="B10:F41" totalsRowCount="1" headerRowDxfId="44">
  <autoFilter ref="B10:F40"/>
  <tableColumns count="5">
    <tableColumn id="1" name="Day" totalsRowLabel="Total" totalsRowDxfId="43">
      <calculatedColumnFormula>IF(AND(PeriodStart&lt;&gt;0,MonthlyTimeSheet12141618[[#This Row],[Date]]&lt;&gt;""),TEXT(WEEKDAY(MonthlyTimeSheet12141618[Date]),"dddd"),"")</calculatedColumnFormula>
    </tableColumn>
    <tableColumn id="3" name="Date" totalsRowDxfId="42">
      <calculatedColumnFormula>IF(Period_Start&lt;&gt;0,Period_Start,"")</calculatedColumnFormula>
    </tableColumn>
    <tableColumn id="5" name="Task" totalsRowDxfId="41"/>
    <tableColumn id="7" name="School type:" totalsRowDxfId="40"/>
    <tableColumn id="9" name="Total hours" totalsRowFunction="sum" dataDxfId="39" totalsRowDxfId="38">
      <calculatedColumnFormula>IF(#REF!&gt;0,IF(#REF!&lt;MinHours,MinHours*HourlyRate,(#REF!)*HourlyRate),"")</calculatedColumnFormula>
    </tableColumn>
  </tableColumns>
  <tableStyleInfo name="TableStyleMedium3" showFirstColumn="0" showLastColumn="0" showRowStripes="1" showColumnStripes="0"/>
</table>
</file>

<file path=xl/tables/table16.xml><?xml version="1.0" encoding="utf-8"?>
<table xmlns="http://schemas.openxmlformats.org/spreadsheetml/2006/main" id="18" name="Table1013151719" displayName="Table1013151719" ref="E5:F7" headerRowCount="0" totalsRowShown="0">
  <tableColumns count="2">
    <tableColumn id="1" name="Column1" headerRowDxfId="37"/>
    <tableColumn id="2" name="Column2" headerRowDxfId="36"/>
  </tableColumns>
  <tableStyleInfo name="TableStyleMedium3" showFirstColumn="0" showLastColumn="0" showRowStripes="1" showColumnStripes="0"/>
</table>
</file>

<file path=xl/tables/table17.xml><?xml version="1.0" encoding="utf-8"?>
<table xmlns="http://schemas.openxmlformats.org/spreadsheetml/2006/main" id="19" name="MonthlyTimeSheet1214161820" displayName="MonthlyTimeSheet1214161820" ref="B10:F41" totalsRowCount="1" headerRowDxfId="35">
  <autoFilter ref="B10:F40"/>
  <tableColumns count="5">
    <tableColumn id="1" name="Day" totalsRowLabel="Total" totalsRowDxfId="34">
      <calculatedColumnFormula>IF(AND(PeriodStart&lt;&gt;0,MonthlyTimeSheet1214161820[[#This Row],[Date]]&lt;&gt;""),TEXT(WEEKDAY(MonthlyTimeSheet1214161820[Date]),"dddd"),"")</calculatedColumnFormula>
    </tableColumn>
    <tableColumn id="3" name="Date" totalsRowDxfId="33">
      <calculatedColumnFormula>IF(Period_Start&lt;&gt;0,Period_Start,"")</calculatedColumnFormula>
    </tableColumn>
    <tableColumn id="5" name="Task" totalsRowDxfId="32"/>
    <tableColumn id="7" name="School type:" totalsRowDxfId="31"/>
    <tableColumn id="9" name="Total hours" totalsRowFunction="sum" dataDxfId="30" totalsRowDxfId="29">
      <calculatedColumnFormula>IF(#REF!&gt;0,IF(#REF!&lt;MinHours,MinHours*HourlyRate,(#REF!)*HourlyRate),"")</calculatedColumnFormula>
    </tableColumn>
  </tableColumns>
  <tableStyleInfo name="TableStyleMedium3" showFirstColumn="0" showLastColumn="0" showRowStripes="1" showColumnStripes="0"/>
</table>
</file>

<file path=xl/tables/table18.xml><?xml version="1.0" encoding="utf-8"?>
<table xmlns="http://schemas.openxmlformats.org/spreadsheetml/2006/main" id="20" name="Table101315171921" displayName="Table101315171921" ref="E5:F7" headerRowCount="0" totalsRowShown="0">
  <tableColumns count="2">
    <tableColumn id="1" name="Column1" headerRowDxfId="28"/>
    <tableColumn id="2" name="Column2" headerRowDxfId="27"/>
  </tableColumns>
  <tableStyleInfo name="TableStyleMedium3" showFirstColumn="0" showLastColumn="0" showRowStripes="1" showColumnStripes="0"/>
</table>
</file>

<file path=xl/tables/table19.xml><?xml version="1.0" encoding="utf-8"?>
<table xmlns="http://schemas.openxmlformats.org/spreadsheetml/2006/main" id="21" name="MonthlyTimeSheet121416182022" displayName="MonthlyTimeSheet121416182022" ref="B10:F41" totalsRowCount="1" headerRowDxfId="26">
  <autoFilter ref="B10:F40"/>
  <tableColumns count="5">
    <tableColumn id="1" name="Day" totalsRowLabel="Total" totalsRowDxfId="25">
      <calculatedColumnFormula>IF(AND(PeriodStart&lt;&gt;0,MonthlyTimeSheet121416182022[[#This Row],[Date]]&lt;&gt;""),TEXT(WEEKDAY(MonthlyTimeSheet121416182022[Date]),"dddd"),"")</calculatedColumnFormula>
    </tableColumn>
    <tableColumn id="3" name="Date" totalsRowDxfId="24">
      <calculatedColumnFormula>IF(Period_Start&lt;&gt;0,Period_Start,"")</calculatedColumnFormula>
    </tableColumn>
    <tableColumn id="5" name="Task" totalsRowDxfId="23"/>
    <tableColumn id="7" name="School type:" totalsRowDxfId="22"/>
    <tableColumn id="9" name="Total hours" totalsRowFunction="sum" dataDxfId="21" totalsRowDxfId="20">
      <calculatedColumnFormula>IF(#REF!&gt;0,IF(#REF!&lt;MinHours,MinHours*HourlyRate,(#REF!)*HourlyRate),"")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4" name="Table105" displayName="Table105" ref="E5:F7" headerRowCount="0" totalsRowShown="0">
  <tableColumns count="2">
    <tableColumn id="1" name="Column1" headerRowDxfId="100"/>
    <tableColumn id="2" name="Column2" headerRowDxfId="99"/>
  </tableColumns>
  <tableStyleInfo name="TableStyleMedium3" showFirstColumn="0" showLastColumn="0" showRowStripes="1" showColumnStripes="0"/>
</table>
</file>

<file path=xl/tables/table20.xml><?xml version="1.0" encoding="utf-8"?>
<table xmlns="http://schemas.openxmlformats.org/spreadsheetml/2006/main" id="22" name="Table10131517192123" displayName="Table10131517192123" ref="E5:F7" headerRowCount="0" totalsRowShown="0">
  <tableColumns count="2">
    <tableColumn id="1" name="Column1" headerRowDxfId="19"/>
    <tableColumn id="2" name="Column2" headerRowDxfId="18"/>
  </tableColumns>
  <tableStyleInfo name="TableStyleMedium3" showFirstColumn="0" showLastColumn="0" showRowStripes="1" showColumnStripes="0"/>
</table>
</file>

<file path=xl/tables/table21.xml><?xml version="1.0" encoding="utf-8"?>
<table xmlns="http://schemas.openxmlformats.org/spreadsheetml/2006/main" id="23" name="MonthlyTimeSheet12141618202224" displayName="MonthlyTimeSheet12141618202224" ref="B10:F41" totalsRowCount="1" headerRowDxfId="17">
  <autoFilter ref="B10:F40"/>
  <tableColumns count="5">
    <tableColumn id="1" name="Day" totalsRowLabel="Total" totalsRowDxfId="16">
      <calculatedColumnFormula>IF(AND(PeriodStart&lt;&gt;0,MonthlyTimeSheet12141618202224[[#This Row],[Date]]&lt;&gt;""),TEXT(WEEKDAY(MonthlyTimeSheet12141618202224[Date]),"dddd"),"")</calculatedColumnFormula>
    </tableColumn>
    <tableColumn id="3" name="Date" totalsRowDxfId="15">
      <calculatedColumnFormula>IF(Period_Start&lt;&gt;0,Period_Start,"")</calculatedColumnFormula>
    </tableColumn>
    <tableColumn id="5" name="Task" totalsRowDxfId="14"/>
    <tableColumn id="7" name="School type:" totalsRowDxfId="13"/>
    <tableColumn id="9" name="Total hours" totalsRowFunction="sum" dataDxfId="12" totalsRowDxfId="11">
      <calculatedColumnFormula>IF(#REF!&gt;0,IF(#REF!&lt;MinHours,MinHours*HourlyRate,(#REF!)*HourlyRate),"")</calculatedColumnFormula>
    </tableColumn>
  </tableColumns>
  <tableStyleInfo name="TableStyleMedium3" showFirstColumn="0" showLastColumn="0" showRowStripes="1" showColumnStripes="0"/>
</table>
</file>

<file path=xl/tables/table22.xml><?xml version="1.0" encoding="utf-8"?>
<table xmlns="http://schemas.openxmlformats.org/spreadsheetml/2006/main" id="24" name="Table1013151719212325" displayName="Table1013151719212325" ref="E5:F7" headerRowCount="0" totalsRowShown="0">
  <tableColumns count="2">
    <tableColumn id="1" name="Column1" headerRowDxfId="10"/>
    <tableColumn id="2" name="Column2" headerRowDxfId="9"/>
  </tableColumns>
  <tableStyleInfo name="TableStyleMedium3" showFirstColumn="0" showLastColumn="0" showRowStripes="1" showColumnStripes="0"/>
</table>
</file>

<file path=xl/tables/table23.xml><?xml version="1.0" encoding="utf-8"?>
<table xmlns="http://schemas.openxmlformats.org/spreadsheetml/2006/main" id="25" name="MonthlyTimeSheet1214161820222426" displayName="MonthlyTimeSheet1214161820222426" ref="B10:F41" totalsRowCount="1" headerRowDxfId="8">
  <autoFilter ref="B10:F40"/>
  <tableColumns count="5">
    <tableColumn id="1" name="Day" totalsRowLabel="Total" totalsRowDxfId="7">
      <calculatedColumnFormula>IF(AND(PeriodStart&lt;&gt;0,MonthlyTimeSheet1214161820222426[[#This Row],[Date]]&lt;&gt;""),TEXT(WEEKDAY(MonthlyTimeSheet1214161820222426[Date]),"dddd"),"")</calculatedColumnFormula>
    </tableColumn>
    <tableColumn id="3" name="Date" totalsRowDxfId="6">
      <calculatedColumnFormula>IF(Period_Start&lt;&gt;0,Period_Start,"")</calculatedColumnFormula>
    </tableColumn>
    <tableColumn id="5" name="Task" totalsRowDxfId="5"/>
    <tableColumn id="7" name="School type:" totalsRowDxfId="4"/>
    <tableColumn id="9" name="Total hours" totalsRowFunction="sum" dataDxfId="3" totalsRowDxfId="2">
      <calculatedColumnFormula>IF(#REF!&gt;0,IF(#REF!&lt;MinHours,MinHours*HourlyRate,(#REF!)*HourlyRate),"")</calculatedColumnFormula>
    </tableColumn>
  </tableColumns>
  <tableStyleInfo name="TableStyleMedium3" showFirstColumn="0" showLastColumn="0" showRowStripes="1" showColumnStripes="0"/>
</table>
</file>

<file path=xl/tables/table24.xml><?xml version="1.0" encoding="utf-8"?>
<table xmlns="http://schemas.openxmlformats.org/spreadsheetml/2006/main" id="26" name="Table101315171921232527" displayName="Table101315171921232527" ref="E5:F7" headerRowCount="0" totalsRowShown="0">
  <tableColumns count="2">
    <tableColumn id="1" name="Column1" headerRowDxfId="1"/>
    <tableColumn id="2" name="Column2" headerRowDxfId="0"/>
  </tableColumns>
  <tableStyleInfo name="TableStyleMedium3" showFirstColumn="0" showLastColumn="0" showRowStripes="1" showColumnStripes="0"/>
</table>
</file>

<file path=xl/tables/table25.xml><?xml version="1.0" encoding="utf-8"?>
<table xmlns="http://schemas.openxmlformats.org/spreadsheetml/2006/main" id="1" name="ProjectLookup" displayName="ProjectLookup" ref="A1:A10" totalsRowShown="0">
  <autoFilter ref="A1:A10"/>
  <tableColumns count="1">
    <tableColumn id="1" name="Task Lookup"/>
  </tableColumns>
  <tableStyleInfo name="Consultant Timesheet" showFirstColumn="0" showLastColumn="0" showRowStripes="1" showColumnStripes="0"/>
</table>
</file>

<file path=xl/tables/table26.xml><?xml version="1.0" encoding="utf-8"?>
<table xmlns="http://schemas.openxmlformats.org/spreadsheetml/2006/main" id="2" name="ClientLookup" displayName="ClientLookup" ref="B1:B4" totalsRowShown="0">
  <autoFilter ref="B1:B4"/>
  <tableColumns count="1">
    <tableColumn id="1" name="Event type Lookup"/>
  </tableColumns>
  <tableStyleInfo name="Consultant Timesheet" showFirstColumn="0" showLastColumn="0" showRowStripes="1" showColumnStripes="0"/>
</table>
</file>

<file path=xl/tables/table3.xml><?xml version="1.0" encoding="utf-8"?>
<table xmlns="http://schemas.openxmlformats.org/spreadsheetml/2006/main" id="5" name="MonthlyTimeSheet6" displayName="MonthlyTimeSheet6" ref="B10:F41" totalsRowCount="1" headerRowDxfId="98">
  <autoFilter ref="B10:F40"/>
  <tableColumns count="5">
    <tableColumn id="1" name="Day" totalsRowLabel="Total" totalsRowDxfId="97">
      <calculatedColumnFormula>IF(AND(PeriodStart&lt;&gt;0,MonthlyTimeSheet6[[#This Row],[Date]]&lt;&gt;""),TEXT(WEEKDAY(MonthlyTimeSheet6[Date]),"dddd"),"")</calculatedColumnFormula>
    </tableColumn>
    <tableColumn id="3" name="Date" totalsRowDxfId="96">
      <calculatedColumnFormula>IF(Period_Start&lt;&gt;0,Period_Start,"")</calculatedColumnFormula>
    </tableColumn>
    <tableColumn id="5" name="Task" totalsRowDxfId="95"/>
    <tableColumn id="7" name="School type:" totalsRowDxfId="94"/>
    <tableColumn id="9" name="Total hours" totalsRowFunction="sum" dataDxfId="93" totalsRowDxfId="92">
      <calculatedColumnFormula>IF(#REF!&gt;0,IF(#REF!&lt;MinHours,MinHours*HourlyRate,(#REF!)*HourlyRate),"")</calculatedColumnFormula>
    </tableColumn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6" name="Table107" displayName="Table107" ref="E5:F7" headerRowCount="0" totalsRowShown="0">
  <tableColumns count="2">
    <tableColumn id="1" name="Column1" headerRowDxfId="91"/>
    <tableColumn id="2" name="Column2" headerRowDxfId="90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8" name="MonthlyTimeSheet69" displayName="MonthlyTimeSheet69" ref="B10:F41" totalsRowCount="1" headerRowDxfId="89">
  <autoFilter ref="B10:F40"/>
  <tableColumns count="5">
    <tableColumn id="1" name="Day" totalsRowLabel="Total" totalsRowDxfId="88">
      <calculatedColumnFormula>IF(AND(PeriodStart&lt;&gt;0,MonthlyTimeSheet69[[#This Row],[Date]]&lt;&gt;""),TEXT(WEEKDAY(MonthlyTimeSheet69[Date]),"dddd"),"")</calculatedColumnFormula>
    </tableColumn>
    <tableColumn id="3" name="Date" totalsRowDxfId="87">
      <calculatedColumnFormula>IF(Period_Start&lt;&gt;0,Period_Start,"")</calculatedColumnFormula>
    </tableColumn>
    <tableColumn id="5" name="Task" totalsRowDxfId="86"/>
    <tableColumn id="7" name="School type:" totalsRowDxfId="85"/>
    <tableColumn id="9" name="Total hours" totalsRowFunction="sum" dataDxfId="84" totalsRowDxfId="83">
      <calculatedColumnFormula>IF(#REF!&gt;0,IF(#REF!&lt;MinHours,MinHours*HourlyRate,(#REF!)*HourlyRate),"")</calculatedColumnFormula>
    </tableColumn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id="9" name="Table10710" displayName="Table10710" ref="E5:F7" headerRowCount="0" totalsRowShown="0">
  <tableColumns count="2">
    <tableColumn id="1" name="Column1" headerRowDxfId="82"/>
    <tableColumn id="2" name="Column2" headerRowDxfId="81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id="7" name="MonthlyTimeSheet" displayName="MonthlyTimeSheet" ref="B10:F41" totalsRowCount="1" headerRowDxfId="80">
  <autoFilter ref="B10:F40"/>
  <tableColumns count="5">
    <tableColumn id="1" name="Day" totalsRowLabel="Total" totalsRowDxfId="79">
      <calculatedColumnFormula>IF(AND(PeriodStart&lt;&gt;0,MonthlyTimeSheet[[#This Row],[Date]]&lt;&gt;""),TEXT(WEEKDAY(MonthlyTimeSheet[Date]),"dddd"),"")</calculatedColumnFormula>
    </tableColumn>
    <tableColumn id="3" name="Date" totalsRowDxfId="78">
      <calculatedColumnFormula>IF(Period_Start&lt;&gt;0,Period_Start,"")</calculatedColumnFormula>
    </tableColumn>
    <tableColumn id="5" name="Task" totalsRowDxfId="77"/>
    <tableColumn id="7" name="School type:" totalsRowDxfId="76"/>
    <tableColumn id="9" name="Total hours" totalsRowFunction="sum" dataDxfId="75" totalsRowDxfId="74">
      <calculatedColumnFormula>IF(#REF!&gt;0,IF(#REF!&lt;MinHours,MinHours*HourlyRate,(#REF!)*HourlyRate),"")</calculatedColumnFormula>
    </tableColumn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id="10" name="Table10" displayName="Table10" ref="E5:F7" headerRowCount="0" totalsRowShown="0">
  <tableColumns count="2">
    <tableColumn id="1" name="Column1" headerRowDxfId="73"/>
    <tableColumn id="2" name="Column2" headerRowDxfId="72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id="11" name="MonthlyTimeSheet12" displayName="MonthlyTimeSheet12" ref="B10:F41" totalsRowCount="1" headerRowDxfId="71">
  <autoFilter ref="B10:F40"/>
  <tableColumns count="5">
    <tableColumn id="1" name="Day" totalsRowLabel="Total" totalsRowDxfId="70">
      <calculatedColumnFormula>IF(AND(PeriodStart&lt;&gt;0,MonthlyTimeSheet12[[#This Row],[Date]]&lt;&gt;""),TEXT(WEEKDAY(MonthlyTimeSheet12[Date]),"dddd"),"")</calculatedColumnFormula>
    </tableColumn>
    <tableColumn id="3" name="Date" totalsRowDxfId="69">
      <calculatedColumnFormula>IF(Period_Start&lt;&gt;0,Period_Start,"")</calculatedColumnFormula>
    </tableColumn>
    <tableColumn id="5" name="Task" totalsRowDxfId="68"/>
    <tableColumn id="7" name="School type:" totalsRowDxfId="67"/>
    <tableColumn id="9" name="Total hours" totalsRowFunction="sum" dataDxfId="66" totalsRowDxfId="65">
      <calculatedColumnFormula>IF(#REF!&gt;0,IF(#REF!&lt;MinHours,MinHours*HourlyRate,(#REF!)*HourlyRate),"")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lemental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vmlDrawing" Target="../drawings/vmlDrawing10.vml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vmlDrawing" Target="../drawings/vmlDrawing11.vml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table" Target="../tables/table23.xml"/><Relationship Id="rId1" Type="http://schemas.openxmlformats.org/officeDocument/2006/relationships/vmlDrawing" Target="../drawings/vmlDrawing12.vml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table" Target="../tables/table2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vmlDrawing" Target="../drawings/vmlDrawing3.v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vmlDrawing" Target="../drawings/vmlDrawing4.vm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vmlDrawing" Target="../drawings/vmlDrawing5.vm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vmlDrawing" Target="../drawings/vmlDrawing6.vm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vmlDrawing" Target="../drawings/vmlDrawing7.vm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vmlDrawing" Target="../drawings/vmlDrawing8.vml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vmlDrawing" Target="../drawings/vmlDrawing9.vml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137"/>
  <sheetViews>
    <sheetView showGridLines="0" showZeros="0" tabSelected="1" view="pageLayout" topLeftCell="A2" workbookViewId="0">
      <selection activeCell="I20" sqref="I20"/>
    </sheetView>
  </sheetViews>
  <sheetFormatPr defaultColWidth="8.875" defaultRowHeight="15.75"/>
  <cols>
    <col min="1" max="1" width="3.5" style="1" customWidth="1"/>
    <col min="2" max="2" width="17" style="1" customWidth="1"/>
    <col min="3" max="3" width="11.5" style="1" customWidth="1"/>
    <col min="4" max="4" width="29.875" style="1" customWidth="1"/>
    <col min="5" max="5" width="21.5" style="1" customWidth="1"/>
    <col min="6" max="6" width="19.5" style="1" customWidth="1"/>
    <col min="7" max="7" width="8.875" style="1" customWidth="1"/>
    <col min="8" max="16384" width="8.875" style="1"/>
  </cols>
  <sheetData>
    <row r="1" spans="2:8" ht="36" customHeight="1" thickBot="1">
      <c r="B1" s="20" t="s">
        <v>26</v>
      </c>
      <c r="C1" s="20"/>
      <c r="D1" s="20"/>
      <c r="E1" s="20"/>
      <c r="F1" s="20"/>
    </row>
    <row r="2" spans="2:8" ht="31.5" customHeight="1" thickTop="1" thickBot="1">
      <c r="B2" s="21" t="s">
        <v>18</v>
      </c>
      <c r="C2" s="21"/>
      <c r="D2" s="21"/>
      <c r="E2" s="21"/>
      <c r="F2" s="21"/>
    </row>
    <row r="3" spans="2:8" ht="25.5" customHeight="1" thickTop="1">
      <c r="B3" s="22" t="s">
        <v>3</v>
      </c>
      <c r="C3" s="22"/>
      <c r="D3" s="22"/>
      <c r="E3" s="22"/>
      <c r="F3" s="22"/>
    </row>
    <row r="4" spans="2:8" ht="17.100000000000001" customHeight="1">
      <c r="B4" s="6" t="s">
        <v>15</v>
      </c>
      <c r="C4"/>
      <c r="D4" s="4"/>
      <c r="E4"/>
      <c r="F4"/>
    </row>
    <row r="5" spans="2:8" ht="17.100000000000001" customHeight="1">
      <c r="B5" s="6" t="s">
        <v>16</v>
      </c>
      <c r="C5"/>
      <c r="E5" s="7" t="s">
        <v>29</v>
      </c>
      <c r="F5" s="8">
        <v>42736</v>
      </c>
    </row>
    <row r="6" spans="2:8" ht="17.100000000000001" customHeight="1">
      <c r="B6" s="10" t="s">
        <v>17</v>
      </c>
      <c r="C6"/>
      <c r="E6" s="7" t="s">
        <v>30</v>
      </c>
      <c r="F6" s="19"/>
    </row>
    <row r="7" spans="2:8">
      <c r="B7" s="6" t="s">
        <v>25</v>
      </c>
      <c r="E7" s="7" t="s">
        <v>31</v>
      </c>
      <c r="F7" s="9"/>
    </row>
    <row r="8" spans="2:8">
      <c r="D8"/>
    </row>
    <row r="9" spans="2:8">
      <c r="D9"/>
    </row>
    <row r="10" spans="2:8" s="2" customFormat="1">
      <c r="B10" s="17" t="s">
        <v>0</v>
      </c>
      <c r="C10" s="18" t="s">
        <v>2</v>
      </c>
      <c r="D10" s="17" t="s">
        <v>4</v>
      </c>
      <c r="E10" s="18" t="s">
        <v>19</v>
      </c>
      <c r="F10" s="18" t="s">
        <v>27</v>
      </c>
    </row>
    <row r="11" spans="2:8" s="2" customFormat="1" ht="23.25" customHeight="1">
      <c r="B11" s="11" t="str">
        <f>IF(AND(PeriodStart&lt;&gt;0,MonthlyTimeSheet4[[#This Row],[Date]]&lt;&gt;""),TEXT(WEEKDAY(MonthlyTimeSheet4[Date]),"dddd"),"")</f>
        <v>Sunday</v>
      </c>
      <c r="C11" s="8">
        <f>IF(PeriodStart&lt;&gt;0,PeriodStart,"")</f>
        <v>42736</v>
      </c>
      <c r="D11" s="11" t="s">
        <v>6</v>
      </c>
      <c r="E11" t="s">
        <v>20</v>
      </c>
      <c r="F11" s="16">
        <v>0.25</v>
      </c>
    </row>
    <row r="12" spans="2:8" s="2" customFormat="1" ht="23.25" customHeight="1">
      <c r="B12" s="11" t="str">
        <f>IF(AND(PeriodStart&lt;&gt;0,MonthlyTimeSheet4[[#This Row],[Date]]&lt;&gt;""),TEXT(WEEKDAY(MonthlyTimeSheet4[Date]),"dddd"),"")</f>
        <v>Monday</v>
      </c>
      <c r="C12" s="8">
        <f>IF(PeriodStart&lt;&gt;0,PeriodStart+1,"")</f>
        <v>42737</v>
      </c>
      <c r="D12" s="11" t="s">
        <v>7</v>
      </c>
      <c r="E12" t="s">
        <v>21</v>
      </c>
      <c r="F12" s="16">
        <v>0.5</v>
      </c>
    </row>
    <row r="13" spans="2:8" s="2" customFormat="1" ht="23.25" customHeight="1">
      <c r="B13" s="11" t="str">
        <f>IF(AND(PeriodStart&lt;&gt;0,MonthlyTimeSheet4[[#This Row],[Date]]&lt;&gt;""),TEXT(WEEKDAY(MonthlyTimeSheet4[Date]),"dddd"),"")</f>
        <v>Tuesday</v>
      </c>
      <c r="C13" s="8">
        <f>IF(PeriodStart&lt;&gt;0,PeriodStart+2,"")</f>
        <v>42738</v>
      </c>
      <c r="D13" s="11" t="s">
        <v>8</v>
      </c>
      <c r="E13" t="s">
        <v>22</v>
      </c>
      <c r="F13" s="16">
        <v>1</v>
      </c>
    </row>
    <row r="14" spans="2:8" s="2" customFormat="1" ht="23.25" customHeight="1">
      <c r="B14" s="11" t="str">
        <f>IF(AND(PeriodStart&lt;&gt;0,MonthlyTimeSheet4[[#This Row],[Date]]&lt;&gt;""),TEXT(WEEKDAY(MonthlyTimeSheet4[Date]),"dddd"),"")</f>
        <v>Wednesday</v>
      </c>
      <c r="C14" s="8">
        <f>IF(PeriodStart&lt;&gt;0,PeriodStart+3,"")</f>
        <v>42739</v>
      </c>
      <c r="D14" s="11" t="s">
        <v>9</v>
      </c>
      <c r="E14"/>
      <c r="F14" s="16">
        <v>0.5</v>
      </c>
      <c r="H14"/>
    </row>
    <row r="15" spans="2:8" s="2" customFormat="1" ht="23.25" customHeight="1">
      <c r="B15" s="11" t="str">
        <f>IF(AND(PeriodStart&lt;&gt;0,MonthlyTimeSheet4[[#This Row],[Date]]&lt;&gt;""),TEXT(WEEKDAY(MonthlyTimeSheet4[Date]),"dddd"),"")</f>
        <v>Thursday</v>
      </c>
      <c r="C15" s="8">
        <f>IF(PeriodStart&lt;&gt;0,PeriodStart+4,"")</f>
        <v>42740</v>
      </c>
      <c r="D15" s="11" t="s">
        <v>10</v>
      </c>
      <c r="E15"/>
      <c r="F15" s="16">
        <v>3</v>
      </c>
    </row>
    <row r="16" spans="2:8" s="2" customFormat="1" ht="23.25" customHeight="1">
      <c r="B16" s="11" t="str">
        <f>IF(AND(PeriodStart&lt;&gt;0,MonthlyTimeSheet4[[#This Row],[Date]]&lt;&gt;""),TEXT(WEEKDAY(MonthlyTimeSheet4[Date]),"dddd"),"")</f>
        <v>Friday</v>
      </c>
      <c r="C16" s="8">
        <f>IF(PeriodStart&lt;&gt;0,PeriodStart+5,"")</f>
        <v>42741</v>
      </c>
      <c r="D16" s="11" t="s">
        <v>11</v>
      </c>
      <c r="E16"/>
      <c r="F16" s="16">
        <v>3</v>
      </c>
    </row>
    <row r="17" spans="2:9" s="2" customFormat="1" ht="23.25" customHeight="1">
      <c r="B17" s="11" t="str">
        <f>IF(AND(PeriodStart&lt;&gt;0,MonthlyTimeSheet4[[#This Row],[Date]]&lt;&gt;""),TEXT(WEEKDAY(MonthlyTimeSheet4[Date]),"dddd"),"")</f>
        <v>Saturday</v>
      </c>
      <c r="C17" s="8">
        <f>IF(PeriodStart&lt;&gt;0,PeriodStart+6,"")</f>
        <v>42742</v>
      </c>
      <c r="D17" s="11" t="s">
        <v>28</v>
      </c>
      <c r="E17"/>
      <c r="F17" s="16">
        <v>1</v>
      </c>
    </row>
    <row r="18" spans="2:9" s="2" customFormat="1" ht="23.25" customHeight="1">
      <c r="B18" s="16" t="str">
        <f>IF(AND(PeriodStart&lt;&gt;0,MonthlyTimeSheet4[[#This Row],[Date]]&lt;&gt;""),TEXT(WEEKDAY(MonthlyTimeSheet4[Date]),"dddd"),"")</f>
        <v>Sunday</v>
      </c>
      <c r="C18" s="8">
        <f>IF(PeriodStart&lt;&gt;0,PeriodStart+7,"")</f>
        <v>42743</v>
      </c>
      <c r="D18" s="11" t="s">
        <v>14</v>
      </c>
      <c r="E18"/>
      <c r="F18" s="16"/>
    </row>
    <row r="19" spans="2:9" s="2" customFormat="1" ht="23.25" customHeight="1">
      <c r="B19" s="16" t="str">
        <f>IF(AND(PeriodStart&lt;&gt;0,MonthlyTimeSheet4[[#This Row],[Date]]&lt;&gt;""),TEXT(WEEKDAY(MonthlyTimeSheet4[Date]),"dddd"),"")</f>
        <v>Monday</v>
      </c>
      <c r="C19" s="8">
        <f>IF(PeriodStart&lt;&gt;0,PeriodStart+8,"")</f>
        <v>42744</v>
      </c>
      <c r="D19" s="11" t="s">
        <v>13</v>
      </c>
      <c r="E19"/>
      <c r="F19" s="16"/>
    </row>
    <row r="20" spans="2:9" s="2" customFormat="1" ht="23.25" customHeight="1">
      <c r="B20" s="16" t="str">
        <f>IF(AND(PeriodStart&lt;&gt;0,MonthlyTimeSheet4[[#This Row],[Date]]&lt;&gt;""),TEXT(WEEKDAY(MonthlyTimeSheet4[Date]),"dddd"),"")</f>
        <v>Tuesday</v>
      </c>
      <c r="C20" s="8">
        <f>IF(PeriodStart&lt;&gt;0,PeriodStart+9,"")</f>
        <v>42745</v>
      </c>
      <c r="D20" s="11"/>
      <c r="E20"/>
      <c r="F20" s="16"/>
      <c r="I20"/>
    </row>
    <row r="21" spans="2:9" s="2" customFormat="1" ht="23.25" customHeight="1">
      <c r="B21" s="16" t="str">
        <f>IF(AND(PeriodStart&lt;&gt;0,MonthlyTimeSheet4[[#This Row],[Date]]&lt;&gt;""),TEXT(WEEKDAY(MonthlyTimeSheet4[Date]),"dddd"),"")</f>
        <v>Wednesday</v>
      </c>
      <c r="C21" s="8">
        <f>IF(PeriodStart&lt;&gt;0,PeriodStart+10,"")</f>
        <v>42746</v>
      </c>
      <c r="D21" s="11"/>
      <c r="E21"/>
      <c r="F21" s="16"/>
    </row>
    <row r="22" spans="2:9" s="2" customFormat="1" ht="23.25" customHeight="1">
      <c r="B22" s="16" t="str">
        <f>IF(AND(PeriodStart&lt;&gt;0,MonthlyTimeSheet4[[#This Row],[Date]]&lt;&gt;""),TEXT(WEEKDAY(MonthlyTimeSheet4[Date]),"dddd"),"")</f>
        <v>Thursday</v>
      </c>
      <c r="C22" s="8">
        <f>IF(PeriodStart&lt;&gt;0,PeriodStart+11,"")</f>
        <v>42747</v>
      </c>
      <c r="D22" s="11"/>
      <c r="E22"/>
      <c r="F22" s="16"/>
    </row>
    <row r="23" spans="2:9" s="2" customFormat="1" ht="23.25" customHeight="1">
      <c r="B23" s="16" t="str">
        <f>IF(AND(PeriodStart&lt;&gt;0,MonthlyTimeSheet4[[#This Row],[Date]]&lt;&gt;""),TEXT(WEEKDAY(MonthlyTimeSheet4[Date]),"dddd"),"")</f>
        <v>Friday</v>
      </c>
      <c r="C23" s="8">
        <f>IF(PeriodStart&lt;&gt;0,PeriodStart+12,"")</f>
        <v>42748</v>
      </c>
      <c r="D23" s="11"/>
      <c r="E23"/>
      <c r="F23" s="16"/>
    </row>
    <row r="24" spans="2:9" s="2" customFormat="1" ht="23.25" customHeight="1">
      <c r="B24" s="16" t="str">
        <f>IF(AND(PeriodStart&lt;&gt;0,MonthlyTimeSheet4[[#This Row],[Date]]&lt;&gt;""),TEXT(WEEKDAY(MonthlyTimeSheet4[Date]),"dddd"),"")</f>
        <v>Saturday</v>
      </c>
      <c r="C24" s="8">
        <f>IF(PeriodStart&lt;&gt;0,PeriodStart+13,"")</f>
        <v>42749</v>
      </c>
      <c r="D24" s="11"/>
      <c r="E24"/>
      <c r="F24" s="16"/>
    </row>
    <row r="25" spans="2:9" s="2" customFormat="1" ht="23.25" customHeight="1">
      <c r="B25" s="16" t="str">
        <f>IF(AND(PeriodStart&lt;&gt;0,MonthlyTimeSheet4[[#This Row],[Date]]&lt;&gt;""),TEXT(WEEKDAY(MonthlyTimeSheet4[Date]),"dddd"),"")</f>
        <v>Sunday</v>
      </c>
      <c r="C25" s="8">
        <f>IF(PeriodStart&lt;&gt;0,PeriodStart+14,"")</f>
        <v>42750</v>
      </c>
      <c r="D25" s="11"/>
      <c r="E25"/>
      <c r="F25" s="16"/>
    </row>
    <row r="26" spans="2:9" s="2" customFormat="1" ht="23.25" customHeight="1">
      <c r="B26" s="16" t="str">
        <f>IF(AND(PeriodStart&lt;&gt;0,MonthlyTimeSheet4[[#This Row],[Date]]&lt;&gt;""),TEXT(WEEKDAY(MonthlyTimeSheet4[Date]),"dddd"),"")</f>
        <v>Monday</v>
      </c>
      <c r="C26" s="8">
        <f>IF(PeriodStart&lt;&gt;0,PeriodStart+15,"")</f>
        <v>42751</v>
      </c>
      <c r="D26" s="11"/>
      <c r="E26"/>
      <c r="F26" s="16"/>
    </row>
    <row r="27" spans="2:9" s="2" customFormat="1" ht="23.25" customHeight="1">
      <c r="B27" s="16" t="str">
        <f>IF(AND(PeriodStart&lt;&gt;0,MonthlyTimeSheet4[[#This Row],[Date]]&lt;&gt;""),TEXT(WEEKDAY(MonthlyTimeSheet4[Date]),"dddd"),"")</f>
        <v>Tuesday</v>
      </c>
      <c r="C27" s="8">
        <f>IF(PeriodStart&lt;&gt;0,PeriodStart+16,"")</f>
        <v>42752</v>
      </c>
      <c r="D27" s="11"/>
      <c r="E27"/>
      <c r="F27" s="16"/>
    </row>
    <row r="28" spans="2:9" s="2" customFormat="1" ht="23.25" customHeight="1">
      <c r="B28" s="16" t="str">
        <f>IF(AND(PeriodStart&lt;&gt;0,MonthlyTimeSheet4[[#This Row],[Date]]&lt;&gt;""),TEXT(WEEKDAY(MonthlyTimeSheet4[Date]),"dddd"),"")</f>
        <v>Wednesday</v>
      </c>
      <c r="C28" s="8">
        <f>IF(PeriodStart&lt;&gt;0,PeriodStart+17,"")</f>
        <v>42753</v>
      </c>
      <c r="D28" s="11"/>
      <c r="E28"/>
      <c r="F28" s="16"/>
    </row>
    <row r="29" spans="2:9" s="2" customFormat="1" ht="23.25" customHeight="1">
      <c r="B29" s="16" t="str">
        <f>IF(AND(PeriodStart&lt;&gt;0,MonthlyTimeSheet4[[#This Row],[Date]]&lt;&gt;""),TEXT(WEEKDAY(MonthlyTimeSheet4[Date]),"dddd"),"")</f>
        <v>Thursday</v>
      </c>
      <c r="C29" s="8">
        <f>IF(PeriodStart&lt;&gt;0,PeriodStart+18,"")</f>
        <v>42754</v>
      </c>
      <c r="D29" s="11"/>
      <c r="E29"/>
      <c r="F29" s="16"/>
    </row>
    <row r="30" spans="2:9" s="2" customFormat="1" ht="23.25" customHeight="1">
      <c r="B30" s="16" t="str">
        <f>IF(AND(PeriodStart&lt;&gt;0,MonthlyTimeSheet4[[#This Row],[Date]]&lt;&gt;""),TEXT(WEEKDAY(MonthlyTimeSheet4[Date]),"dddd"),"")</f>
        <v>Saturday</v>
      </c>
      <c r="C30" s="8">
        <f>IF(PeriodStart&lt;&gt;0,PeriodStart+20,"")</f>
        <v>42756</v>
      </c>
      <c r="D30" s="11"/>
      <c r="E30"/>
      <c r="F30" s="16"/>
    </row>
    <row r="31" spans="2:9" s="2" customFormat="1" ht="23.25" customHeight="1">
      <c r="B31" s="16" t="str">
        <f>IF(AND(PeriodStart&lt;&gt;0,MonthlyTimeSheet4[[#This Row],[Date]]&lt;&gt;""),TEXT(WEEKDAY(MonthlyTimeSheet4[Date]),"dddd"),"")</f>
        <v>Sunday</v>
      </c>
      <c r="C31" s="8">
        <f>IF(PeriodStart&lt;&gt;0,PeriodStart+21,"")</f>
        <v>42757</v>
      </c>
      <c r="D31" s="11"/>
      <c r="E31"/>
      <c r="F31" s="16"/>
    </row>
    <row r="32" spans="2:9" s="2" customFormat="1" ht="23.25" customHeight="1">
      <c r="B32" s="16" t="str">
        <f>IF(AND(PeriodStart&lt;&gt;0,MonthlyTimeSheet4[[#This Row],[Date]]&lt;&gt;""),TEXT(WEEKDAY(MonthlyTimeSheet4[Date]),"dddd"),"")</f>
        <v>Monday</v>
      </c>
      <c r="C32" s="8">
        <f>IF(PeriodStart&lt;&gt;0,PeriodStart+22,"")</f>
        <v>42758</v>
      </c>
      <c r="D32" s="11"/>
      <c r="E32"/>
      <c r="F32" s="16"/>
    </row>
    <row r="33" spans="2:6" s="2" customFormat="1" ht="23.25" customHeight="1">
      <c r="B33" s="16" t="str">
        <f>IF(AND(PeriodStart&lt;&gt;0,MonthlyTimeSheet4[[#This Row],[Date]]&lt;&gt;""),TEXT(WEEKDAY(MonthlyTimeSheet4[Date]),"dddd"),"")</f>
        <v>Tuesday</v>
      </c>
      <c r="C33" s="8">
        <f>IF(PeriodStart&lt;&gt;0,PeriodStart+23,"")</f>
        <v>42759</v>
      </c>
      <c r="D33" s="11"/>
      <c r="E33"/>
      <c r="F33" s="16"/>
    </row>
    <row r="34" spans="2:6" s="2" customFormat="1" ht="23.25" customHeight="1">
      <c r="B34" s="16" t="str">
        <f>IF(AND(PeriodStart&lt;&gt;0,MonthlyTimeSheet4[[#This Row],[Date]]&lt;&gt;""),TEXT(WEEKDAY(MonthlyTimeSheet4[Date]),"dddd"),"")</f>
        <v>Wednesday</v>
      </c>
      <c r="C34" s="8">
        <f>IF(PeriodStart&lt;&gt;0,PeriodStart+24,"")</f>
        <v>42760</v>
      </c>
      <c r="D34" s="11"/>
      <c r="E34"/>
      <c r="F34" s="16"/>
    </row>
    <row r="35" spans="2:6" s="2" customFormat="1" ht="23.25" customHeight="1">
      <c r="B35" s="16" t="str">
        <f>IF(AND(PeriodStart&lt;&gt;0,MonthlyTimeSheet4[[#This Row],[Date]]&lt;&gt;""),TEXT(WEEKDAY(MonthlyTimeSheet4[Date]),"dddd"),"")</f>
        <v>Thursday</v>
      </c>
      <c r="C35" s="8">
        <f>IF(PeriodStart&lt;&gt;0,PeriodStart+25,"")</f>
        <v>42761</v>
      </c>
      <c r="D35" s="11"/>
      <c r="E35"/>
      <c r="F35" s="16"/>
    </row>
    <row r="36" spans="2:6" s="2" customFormat="1" ht="23.25" customHeight="1">
      <c r="B36" s="11" t="str">
        <f>IF(AND(PeriodStart&lt;&gt;0,MonthlyTimeSheet4[[#This Row],[Date]]&lt;&gt;""),TEXT(WEEKDAY(MonthlyTimeSheet4[Date]),"dddd"),"")</f>
        <v>Friday</v>
      </c>
      <c r="C36" s="8">
        <f>IF(PeriodStart&lt;&gt;0,PeriodStart+26,"")</f>
        <v>42762</v>
      </c>
      <c r="D36" s="11"/>
      <c r="E36"/>
      <c r="F36" s="16"/>
    </row>
    <row r="37" spans="2:6" customFormat="1" ht="18.75" customHeight="1">
      <c r="B37" s="11" t="str">
        <f>IF(AND(PeriodStart&lt;&gt;0,MonthlyTimeSheet4[[#This Row],[Date]]&lt;&gt;""),TEXT(WEEKDAY(MonthlyTimeSheet4[Date]),"dddd"),"")</f>
        <v>Saturday</v>
      </c>
      <c r="C37" s="8">
        <f>IF(PeriodStart&lt;&gt;0,PeriodStart+27,"")</f>
        <v>42763</v>
      </c>
      <c r="D37" s="11"/>
      <c r="F37" s="16"/>
    </row>
    <row r="38" spans="2:6" customFormat="1" ht="18.75" customHeight="1">
      <c r="B38" s="11" t="str">
        <f>IF(AND(PeriodStart&lt;&gt;0,MonthlyTimeSheet4[[#This Row],[Date]]&lt;&gt;""),TEXT(WEEKDAY(MonthlyTimeSheet4[Date]),"dddd"),"")</f>
        <v>Sunday</v>
      </c>
      <c r="C38" s="8">
        <f>IF(PeriodStart&lt;&gt;0,IF(PeriodStart+28&lt;=DATE(YEAR(PeriodStart),MONTH(PeriodStart)+1,0),PeriodStart+28,""),"")</f>
        <v>42764</v>
      </c>
      <c r="D38" s="11"/>
      <c r="F38" s="16"/>
    </row>
    <row r="39" spans="2:6" customFormat="1" ht="18.75" customHeight="1">
      <c r="B39" s="11" t="str">
        <f>IF(AND(PeriodStart&lt;&gt;0,MonthlyTimeSheet4[[#This Row],[Date]]&lt;&gt;""),TEXT(WEEKDAY(MonthlyTimeSheet4[Date]),"dddd"),"")</f>
        <v>Monday</v>
      </c>
      <c r="C39" s="8">
        <f>IF(PeriodStart&lt;&gt;0,IF(PeriodStart+29&lt;=DATE(YEAR(PeriodStart),MONTH(PeriodStart)+1,0),PeriodStart+29,""),"")</f>
        <v>42765</v>
      </c>
      <c r="D39" s="11"/>
      <c r="F39" s="16"/>
    </row>
    <row r="40" spans="2:6" customFormat="1" ht="18.75" customHeight="1">
      <c r="B40" s="11" t="str">
        <f>IF(AND(PeriodStart&lt;&gt;0,MonthlyTimeSheet4[[#This Row],[Date]]&lt;&gt;""),TEXT(WEEKDAY(MonthlyTimeSheet4[Date]),"dddd"),"")</f>
        <v>Tuesday</v>
      </c>
      <c r="C40" s="8">
        <f>IF(PeriodStart&lt;&gt;0,IF(PeriodStart+30&lt;=DATE(YEAR(PeriodStart),MONTH(PeriodStart)+1,0),PeriodStart+30,""),"")</f>
        <v>42766</v>
      </c>
      <c r="D40" s="11"/>
      <c r="F40" s="16"/>
    </row>
    <row r="41" spans="2:6" customFormat="1" ht="27" customHeight="1">
      <c r="B41" s="11" t="s">
        <v>1</v>
      </c>
      <c r="C41" s="9"/>
      <c r="D41" s="11"/>
      <c r="E41" s="11"/>
      <c r="F41" s="12">
        <f>SUBTOTAL(109,MonthlyTimeSheet4[Total hours])</f>
        <v>9.25</v>
      </c>
    </row>
    <row r="42" spans="2:6" customFormat="1" ht="48" customHeight="1">
      <c r="B42" s="5"/>
      <c r="C42" s="5"/>
      <c r="D42" s="5"/>
      <c r="F42" s="14"/>
    </row>
    <row r="43" spans="2:6" customFormat="1">
      <c r="B43" s="13" t="s">
        <v>23</v>
      </c>
      <c r="C43" s="13"/>
      <c r="D43" s="13"/>
      <c r="E43" s="3"/>
      <c r="F43" s="15" t="s">
        <v>2</v>
      </c>
    </row>
    <row r="44" spans="2:6" customFormat="1" ht="48" customHeight="1">
      <c r="B44" s="5"/>
      <c r="C44" s="5"/>
      <c r="D44" s="5"/>
      <c r="E44" s="5"/>
      <c r="F44" s="14"/>
    </row>
    <row r="45" spans="2:6" customFormat="1">
      <c r="B45" s="13" t="s">
        <v>24</v>
      </c>
      <c r="C45" s="13"/>
      <c r="D45" s="13"/>
      <c r="E45" s="3"/>
      <c r="F45" s="15" t="s">
        <v>2</v>
      </c>
    </row>
    <row r="46" spans="2:6" customFormat="1"/>
    <row r="47" spans="2:6" customFormat="1"/>
    <row r="48" spans="2:6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spans="2:6" customFormat="1"/>
    <row r="114" spans="2:6" customFormat="1"/>
    <row r="115" spans="2:6" customFormat="1"/>
    <row r="116" spans="2:6" customFormat="1"/>
    <row r="117" spans="2:6" customFormat="1"/>
    <row r="118" spans="2:6" customFormat="1"/>
    <row r="119" spans="2:6" customFormat="1"/>
    <row r="120" spans="2:6" customFormat="1"/>
    <row r="121" spans="2:6" customFormat="1"/>
    <row r="122" spans="2:6" customFormat="1"/>
    <row r="123" spans="2:6" customFormat="1"/>
    <row r="124" spans="2:6" customFormat="1"/>
    <row r="125" spans="2:6" customFormat="1"/>
    <row r="126" spans="2:6" customFormat="1"/>
    <row r="127" spans="2:6" customFormat="1"/>
    <row r="128" spans="2:6">
      <c r="B128"/>
      <c r="C128"/>
      <c r="D128"/>
      <c r="E128"/>
      <c r="F128"/>
    </row>
    <row r="129" spans="2:6">
      <c r="B129"/>
      <c r="C129"/>
      <c r="D129"/>
      <c r="E129"/>
      <c r="F129"/>
    </row>
    <row r="130" spans="2:6">
      <c r="B130"/>
      <c r="C130"/>
      <c r="D130"/>
      <c r="E130"/>
      <c r="F130"/>
    </row>
    <row r="131" spans="2:6">
      <c r="B131"/>
      <c r="C131"/>
      <c r="D131"/>
      <c r="E131"/>
      <c r="F131"/>
    </row>
    <row r="132" spans="2:6">
      <c r="B132"/>
      <c r="C132"/>
      <c r="D132"/>
      <c r="E132"/>
      <c r="F132"/>
    </row>
    <row r="133" spans="2:6">
      <c r="B133"/>
      <c r="C133"/>
      <c r="D133"/>
      <c r="E133"/>
      <c r="F133"/>
    </row>
    <row r="134" spans="2:6">
      <c r="B134"/>
      <c r="C134"/>
      <c r="D134"/>
      <c r="E134"/>
      <c r="F134"/>
    </row>
    <row r="135" spans="2:6">
      <c r="B135"/>
      <c r="C135"/>
      <c r="D135"/>
      <c r="E135"/>
      <c r="F135"/>
    </row>
    <row r="136" spans="2:6">
      <c r="B136"/>
      <c r="C136"/>
      <c r="D136"/>
      <c r="E136"/>
      <c r="F136"/>
    </row>
    <row r="137" spans="2:6">
      <c r="B137"/>
      <c r="C137"/>
      <c r="D137"/>
      <c r="E137"/>
      <c r="F137"/>
    </row>
  </sheetData>
  <mergeCells count="3">
    <mergeCell ref="B1:F1"/>
    <mergeCell ref="B2:F2"/>
    <mergeCell ref="B3:F3"/>
  </mergeCells>
  <phoneticPr fontId="10" type="noConversion"/>
  <dataValidations count="2">
    <dataValidation type="list" allowBlank="1" showInputMessage="1" showErrorMessage="1" error="If you need to add a new Client to this list you can add new list items to the Client Lookup table on the worksheet named Lookup Lists." sqref="E11:E40">
      <formula1>ClientList</formula1>
    </dataValidation>
    <dataValidation type="list" allowBlank="1" showInputMessage="1" showErrorMessage="1" errorTitle="Invaild Selection" error="If you need to add a new Project Code to this list you can add new list items to the Project Code Lookup table on the worksheet named Lookup Lists." sqref="D11:D40">
      <formula1>ProjectList</formula1>
    </dataValidation>
  </dataValidations>
  <printOptions horizontalCentered="1"/>
  <pageMargins left="0.5" right="0.5" top="0.75" bottom="0" header="0.5" footer="0"/>
  <pageSetup scale="70" orientation="portrait" horizontalDpi="4294967292" verticalDpi="4294967292" r:id="rId1"/>
  <headerFooter alignWithMargins="0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137"/>
  <sheetViews>
    <sheetView showGridLines="0" showZeros="0" workbookViewId="0">
      <selection activeCell="D10" sqref="D10"/>
    </sheetView>
  </sheetViews>
  <sheetFormatPr defaultColWidth="8.875" defaultRowHeight="15.75"/>
  <cols>
    <col min="1" max="1" width="3.5" style="1" customWidth="1"/>
    <col min="2" max="2" width="17" style="1" customWidth="1"/>
    <col min="3" max="3" width="11.5" style="1" customWidth="1"/>
    <col min="4" max="4" width="29.875" style="1" customWidth="1"/>
    <col min="5" max="5" width="21.5" style="1" customWidth="1"/>
    <col min="6" max="6" width="19.5" style="1" customWidth="1"/>
    <col min="7" max="7" width="8.875" style="1" customWidth="1"/>
    <col min="8" max="16384" width="8.875" style="1"/>
  </cols>
  <sheetData>
    <row r="1" spans="2:8" ht="36" customHeight="1" thickBot="1">
      <c r="B1" s="20" t="s">
        <v>26</v>
      </c>
      <c r="C1" s="20"/>
      <c r="D1" s="20"/>
      <c r="E1" s="20"/>
      <c r="F1" s="20"/>
    </row>
    <row r="2" spans="2:8" ht="31.5" customHeight="1" thickTop="1" thickBot="1">
      <c r="B2" s="21" t="s">
        <v>18</v>
      </c>
      <c r="C2" s="21"/>
      <c r="D2" s="21"/>
      <c r="E2" s="21"/>
      <c r="F2" s="21"/>
    </row>
    <row r="3" spans="2:8" ht="25.5" customHeight="1" thickTop="1">
      <c r="B3" s="22" t="s">
        <v>3</v>
      </c>
      <c r="C3" s="22"/>
      <c r="D3" s="22"/>
      <c r="E3" s="22"/>
      <c r="F3" s="22"/>
    </row>
    <row r="4" spans="2:8" ht="17.100000000000001" customHeight="1">
      <c r="B4" s="6" t="s">
        <v>15</v>
      </c>
      <c r="C4"/>
      <c r="D4" s="4"/>
      <c r="E4"/>
      <c r="F4"/>
    </row>
    <row r="5" spans="2:8" ht="17.100000000000001" customHeight="1">
      <c r="B5" s="6" t="s">
        <v>16</v>
      </c>
      <c r="C5"/>
      <c r="E5" s="7" t="s">
        <v>29</v>
      </c>
      <c r="F5" s="8">
        <v>43009</v>
      </c>
    </row>
    <row r="6" spans="2:8" ht="17.100000000000001" customHeight="1">
      <c r="B6" s="10" t="s">
        <v>17</v>
      </c>
      <c r="C6"/>
      <c r="E6" s="7"/>
      <c r="F6" s="19"/>
    </row>
    <row r="7" spans="2:8">
      <c r="B7" s="6" t="s">
        <v>25</v>
      </c>
      <c r="E7" s="7"/>
      <c r="F7" s="9"/>
    </row>
    <row r="8" spans="2:8">
      <c r="D8"/>
    </row>
    <row r="9" spans="2:8">
      <c r="D9"/>
    </row>
    <row r="10" spans="2:8" s="2" customFormat="1">
      <c r="B10" s="17" t="s">
        <v>0</v>
      </c>
      <c r="C10" s="18" t="s">
        <v>2</v>
      </c>
      <c r="D10" s="17" t="s">
        <v>4</v>
      </c>
      <c r="E10" s="18" t="s">
        <v>19</v>
      </c>
      <c r="F10" s="18" t="s">
        <v>27</v>
      </c>
    </row>
    <row r="11" spans="2:8" s="2" customFormat="1" ht="23.25" customHeight="1">
      <c r="B11" s="11" t="str">
        <f>IF(AND(PeriodStart&lt;&gt;0,MonthlyTimeSheet121416182022[[#This Row],[Date]]&lt;&gt;""),TEXT(WEEKDAY(MonthlyTimeSheet121416182022[Date]),"dddd"),"")</f>
        <v>Sunday</v>
      </c>
      <c r="C11" s="8">
        <f>IF(PeriodStart&lt;&gt;0,PeriodStart,"")</f>
        <v>43009</v>
      </c>
      <c r="D11" s="11" t="s">
        <v>6</v>
      </c>
      <c r="E11" t="s">
        <v>20</v>
      </c>
      <c r="F11" s="16">
        <v>0.25</v>
      </c>
    </row>
    <row r="12" spans="2:8" s="2" customFormat="1" ht="23.25" customHeight="1">
      <c r="B12" s="11" t="str">
        <f>IF(AND(PeriodStart&lt;&gt;0,MonthlyTimeSheet121416182022[[#This Row],[Date]]&lt;&gt;""),TEXT(WEEKDAY(MonthlyTimeSheet121416182022[Date]),"dddd"),"")</f>
        <v>Monday</v>
      </c>
      <c r="C12" s="8">
        <f>IF(PeriodStart&lt;&gt;0,PeriodStart+1,"")</f>
        <v>43010</v>
      </c>
      <c r="D12" s="11" t="s">
        <v>7</v>
      </c>
      <c r="E12" t="s">
        <v>21</v>
      </c>
      <c r="F12" s="16">
        <v>0.5</v>
      </c>
    </row>
    <row r="13" spans="2:8" s="2" customFormat="1" ht="23.25" customHeight="1">
      <c r="B13" s="11" t="str">
        <f>IF(AND(PeriodStart&lt;&gt;0,MonthlyTimeSheet121416182022[[#This Row],[Date]]&lt;&gt;""),TEXT(WEEKDAY(MonthlyTimeSheet121416182022[Date]),"dddd"),"")</f>
        <v>Tuesday</v>
      </c>
      <c r="C13" s="8">
        <f>IF(PeriodStart&lt;&gt;0,PeriodStart+2,"")</f>
        <v>43011</v>
      </c>
      <c r="D13" s="11" t="s">
        <v>8</v>
      </c>
      <c r="E13" t="s">
        <v>22</v>
      </c>
      <c r="F13" s="16">
        <v>1</v>
      </c>
    </row>
    <row r="14" spans="2:8" s="2" customFormat="1" ht="23.25" customHeight="1">
      <c r="B14" s="11" t="str">
        <f>IF(AND(PeriodStart&lt;&gt;0,MonthlyTimeSheet121416182022[[#This Row],[Date]]&lt;&gt;""),TEXT(WEEKDAY(MonthlyTimeSheet121416182022[Date]),"dddd"),"")</f>
        <v>Wednesday</v>
      </c>
      <c r="C14" s="8">
        <f>IF(PeriodStart&lt;&gt;0,PeriodStart+3,"")</f>
        <v>43012</v>
      </c>
      <c r="D14" s="11" t="s">
        <v>9</v>
      </c>
      <c r="E14"/>
      <c r="F14" s="16">
        <v>0.5</v>
      </c>
      <c r="H14"/>
    </row>
    <row r="15" spans="2:8" s="2" customFormat="1" ht="23.25" customHeight="1">
      <c r="B15" s="11" t="str">
        <f>IF(AND(PeriodStart&lt;&gt;0,MonthlyTimeSheet121416182022[[#This Row],[Date]]&lt;&gt;""),TEXT(WEEKDAY(MonthlyTimeSheet121416182022[Date]),"dddd"),"")</f>
        <v>Thursday</v>
      </c>
      <c r="C15" s="8">
        <f>IF(PeriodStart&lt;&gt;0,PeriodStart+4,"")</f>
        <v>43013</v>
      </c>
      <c r="D15" s="11" t="s">
        <v>10</v>
      </c>
      <c r="E15"/>
      <c r="F15" s="16">
        <v>3</v>
      </c>
    </row>
    <row r="16" spans="2:8" s="2" customFormat="1" ht="23.25" customHeight="1">
      <c r="B16" s="11" t="str">
        <f>IF(AND(PeriodStart&lt;&gt;0,MonthlyTimeSheet121416182022[[#This Row],[Date]]&lt;&gt;""),TEXT(WEEKDAY(MonthlyTimeSheet121416182022[Date]),"dddd"),"")</f>
        <v>Friday</v>
      </c>
      <c r="C16" s="8">
        <f>IF(PeriodStart&lt;&gt;0,PeriodStart+5,"")</f>
        <v>43014</v>
      </c>
      <c r="D16" s="11" t="s">
        <v>11</v>
      </c>
      <c r="E16"/>
      <c r="F16" s="16">
        <v>3</v>
      </c>
    </row>
    <row r="17" spans="2:6" s="2" customFormat="1" ht="23.25" customHeight="1">
      <c r="B17" s="11" t="str">
        <f>IF(AND(PeriodStart&lt;&gt;0,MonthlyTimeSheet121416182022[[#This Row],[Date]]&lt;&gt;""),TEXT(WEEKDAY(MonthlyTimeSheet121416182022[Date]),"dddd"),"")</f>
        <v>Saturday</v>
      </c>
      <c r="C17" s="8">
        <f>IF(PeriodStart&lt;&gt;0,PeriodStart+6,"")</f>
        <v>43015</v>
      </c>
      <c r="D17" s="11" t="s">
        <v>28</v>
      </c>
      <c r="E17"/>
      <c r="F17" s="16">
        <v>1</v>
      </c>
    </row>
    <row r="18" spans="2:6" s="2" customFormat="1" ht="23.25" customHeight="1">
      <c r="B18" s="16" t="str">
        <f>IF(AND(PeriodStart&lt;&gt;0,MonthlyTimeSheet121416182022[[#This Row],[Date]]&lt;&gt;""),TEXT(WEEKDAY(MonthlyTimeSheet121416182022[Date]),"dddd"),"")</f>
        <v>Sunday</v>
      </c>
      <c r="C18" s="8">
        <f>IF(PeriodStart&lt;&gt;0,PeriodStart+7,"")</f>
        <v>43016</v>
      </c>
      <c r="D18" s="11" t="s">
        <v>14</v>
      </c>
      <c r="E18"/>
      <c r="F18" s="16"/>
    </row>
    <row r="19" spans="2:6" s="2" customFormat="1" ht="23.25" customHeight="1">
      <c r="B19" s="16" t="str">
        <f>IF(AND(PeriodStart&lt;&gt;0,MonthlyTimeSheet121416182022[[#This Row],[Date]]&lt;&gt;""),TEXT(WEEKDAY(MonthlyTimeSheet121416182022[Date]),"dddd"),"")</f>
        <v>Monday</v>
      </c>
      <c r="C19" s="8">
        <f>IF(PeriodStart&lt;&gt;0,PeriodStart+8,"")</f>
        <v>43017</v>
      </c>
      <c r="D19" s="11" t="s">
        <v>13</v>
      </c>
      <c r="E19"/>
      <c r="F19" s="16"/>
    </row>
    <row r="20" spans="2:6" s="2" customFormat="1" ht="23.25" customHeight="1">
      <c r="B20" s="16" t="str">
        <f>IF(AND(PeriodStart&lt;&gt;0,MonthlyTimeSheet121416182022[[#This Row],[Date]]&lt;&gt;""),TEXT(WEEKDAY(MonthlyTimeSheet121416182022[Date]),"dddd"),"")</f>
        <v>Tuesday</v>
      </c>
      <c r="C20" s="8">
        <f>IF(PeriodStart&lt;&gt;0,PeriodStart+9,"")</f>
        <v>43018</v>
      </c>
      <c r="D20" s="11"/>
      <c r="E20"/>
      <c r="F20" s="16"/>
    </row>
    <row r="21" spans="2:6" s="2" customFormat="1" ht="23.25" customHeight="1">
      <c r="B21" s="16" t="str">
        <f>IF(AND(PeriodStart&lt;&gt;0,MonthlyTimeSheet121416182022[[#This Row],[Date]]&lt;&gt;""),TEXT(WEEKDAY(MonthlyTimeSheet121416182022[Date]),"dddd"),"")</f>
        <v>Wednesday</v>
      </c>
      <c r="C21" s="8">
        <f>IF(PeriodStart&lt;&gt;0,PeriodStart+10,"")</f>
        <v>43019</v>
      </c>
      <c r="D21" s="11"/>
      <c r="E21"/>
      <c r="F21" s="16"/>
    </row>
    <row r="22" spans="2:6" s="2" customFormat="1" ht="23.25" customHeight="1">
      <c r="B22" s="16" t="str">
        <f>IF(AND(PeriodStart&lt;&gt;0,MonthlyTimeSheet121416182022[[#This Row],[Date]]&lt;&gt;""),TEXT(WEEKDAY(MonthlyTimeSheet121416182022[Date]),"dddd"),"")</f>
        <v>Thursday</v>
      </c>
      <c r="C22" s="8">
        <f>IF(PeriodStart&lt;&gt;0,PeriodStart+11,"")</f>
        <v>43020</v>
      </c>
      <c r="D22" s="11"/>
      <c r="E22"/>
      <c r="F22" s="16"/>
    </row>
    <row r="23" spans="2:6" s="2" customFormat="1" ht="23.25" customHeight="1">
      <c r="B23" s="16" t="str">
        <f>IF(AND(PeriodStart&lt;&gt;0,MonthlyTimeSheet121416182022[[#This Row],[Date]]&lt;&gt;""),TEXT(WEEKDAY(MonthlyTimeSheet121416182022[Date]),"dddd"),"")</f>
        <v>Friday</v>
      </c>
      <c r="C23" s="8">
        <f>IF(PeriodStart&lt;&gt;0,PeriodStart+12,"")</f>
        <v>43021</v>
      </c>
      <c r="D23" s="11"/>
      <c r="E23"/>
      <c r="F23" s="16"/>
    </row>
    <row r="24" spans="2:6" s="2" customFormat="1" ht="23.25" customHeight="1">
      <c r="B24" s="16" t="str">
        <f>IF(AND(PeriodStart&lt;&gt;0,MonthlyTimeSheet121416182022[[#This Row],[Date]]&lt;&gt;""),TEXT(WEEKDAY(MonthlyTimeSheet121416182022[Date]),"dddd"),"")</f>
        <v>Saturday</v>
      </c>
      <c r="C24" s="8">
        <f>IF(PeriodStart&lt;&gt;0,PeriodStart+13,"")</f>
        <v>43022</v>
      </c>
      <c r="D24" s="11"/>
      <c r="E24"/>
      <c r="F24" s="16"/>
    </row>
    <row r="25" spans="2:6" s="2" customFormat="1" ht="23.25" customHeight="1">
      <c r="B25" s="16" t="str">
        <f>IF(AND(PeriodStart&lt;&gt;0,MonthlyTimeSheet121416182022[[#This Row],[Date]]&lt;&gt;""),TEXT(WEEKDAY(MonthlyTimeSheet121416182022[Date]),"dddd"),"")</f>
        <v>Sunday</v>
      </c>
      <c r="C25" s="8">
        <f>IF(PeriodStart&lt;&gt;0,PeriodStart+14,"")</f>
        <v>43023</v>
      </c>
      <c r="D25" s="11"/>
      <c r="E25"/>
      <c r="F25" s="16"/>
    </row>
    <row r="26" spans="2:6" s="2" customFormat="1" ht="23.25" customHeight="1">
      <c r="B26" s="16" t="str">
        <f>IF(AND(PeriodStart&lt;&gt;0,MonthlyTimeSheet121416182022[[#This Row],[Date]]&lt;&gt;""),TEXT(WEEKDAY(MonthlyTimeSheet121416182022[Date]),"dddd"),"")</f>
        <v>Monday</v>
      </c>
      <c r="C26" s="8">
        <f>IF(PeriodStart&lt;&gt;0,PeriodStart+15,"")</f>
        <v>43024</v>
      </c>
      <c r="D26" s="11"/>
      <c r="E26"/>
      <c r="F26" s="16"/>
    </row>
    <row r="27" spans="2:6" s="2" customFormat="1" ht="23.25" customHeight="1">
      <c r="B27" s="16" t="str">
        <f>IF(AND(PeriodStart&lt;&gt;0,MonthlyTimeSheet121416182022[[#This Row],[Date]]&lt;&gt;""),TEXT(WEEKDAY(MonthlyTimeSheet121416182022[Date]),"dddd"),"")</f>
        <v>Tuesday</v>
      </c>
      <c r="C27" s="8">
        <f>IF(PeriodStart&lt;&gt;0,PeriodStart+16,"")</f>
        <v>43025</v>
      </c>
      <c r="D27" s="11"/>
      <c r="E27"/>
      <c r="F27" s="16"/>
    </row>
    <row r="28" spans="2:6" s="2" customFormat="1" ht="23.25" customHeight="1">
      <c r="B28" s="16" t="str">
        <f>IF(AND(PeriodStart&lt;&gt;0,MonthlyTimeSheet121416182022[[#This Row],[Date]]&lt;&gt;""),TEXT(WEEKDAY(MonthlyTimeSheet121416182022[Date]),"dddd"),"")</f>
        <v>Wednesday</v>
      </c>
      <c r="C28" s="8">
        <f>IF(PeriodStart&lt;&gt;0,PeriodStart+17,"")</f>
        <v>43026</v>
      </c>
      <c r="D28" s="11"/>
      <c r="E28"/>
      <c r="F28" s="16"/>
    </row>
    <row r="29" spans="2:6" s="2" customFormat="1" ht="23.25" customHeight="1">
      <c r="B29" s="16" t="str">
        <f>IF(AND(PeriodStart&lt;&gt;0,MonthlyTimeSheet121416182022[[#This Row],[Date]]&lt;&gt;""),TEXT(WEEKDAY(MonthlyTimeSheet121416182022[Date]),"dddd"),"")</f>
        <v>Thursday</v>
      </c>
      <c r="C29" s="8">
        <f>IF(PeriodStart&lt;&gt;0,PeriodStart+18,"")</f>
        <v>43027</v>
      </c>
      <c r="D29" s="11"/>
      <c r="E29"/>
      <c r="F29" s="16"/>
    </row>
    <row r="30" spans="2:6" s="2" customFormat="1" ht="23.25" customHeight="1">
      <c r="B30" s="16" t="str">
        <f>IF(AND(PeriodStart&lt;&gt;0,MonthlyTimeSheet121416182022[[#This Row],[Date]]&lt;&gt;""),TEXT(WEEKDAY(MonthlyTimeSheet121416182022[Date]),"dddd"),"")</f>
        <v>Saturday</v>
      </c>
      <c r="C30" s="8">
        <f>IF(PeriodStart&lt;&gt;0,PeriodStart+20,"")</f>
        <v>43029</v>
      </c>
      <c r="D30" s="11"/>
      <c r="E30"/>
      <c r="F30" s="16"/>
    </row>
    <row r="31" spans="2:6" s="2" customFormat="1" ht="23.25" customHeight="1">
      <c r="B31" s="16" t="str">
        <f>IF(AND(PeriodStart&lt;&gt;0,MonthlyTimeSheet121416182022[[#This Row],[Date]]&lt;&gt;""),TEXT(WEEKDAY(MonthlyTimeSheet121416182022[Date]),"dddd"),"")</f>
        <v>Sunday</v>
      </c>
      <c r="C31" s="8">
        <f>IF(PeriodStart&lt;&gt;0,PeriodStart+21,"")</f>
        <v>43030</v>
      </c>
      <c r="D31" s="11"/>
      <c r="E31"/>
      <c r="F31" s="16"/>
    </row>
    <row r="32" spans="2:6" s="2" customFormat="1" ht="23.25" customHeight="1">
      <c r="B32" s="16" t="str">
        <f>IF(AND(PeriodStart&lt;&gt;0,MonthlyTimeSheet121416182022[[#This Row],[Date]]&lt;&gt;""),TEXT(WEEKDAY(MonthlyTimeSheet121416182022[Date]),"dddd"),"")</f>
        <v>Monday</v>
      </c>
      <c r="C32" s="8">
        <f>IF(PeriodStart&lt;&gt;0,PeriodStart+22,"")</f>
        <v>43031</v>
      </c>
      <c r="D32" s="11"/>
      <c r="E32"/>
      <c r="F32" s="16"/>
    </row>
    <row r="33" spans="2:6" s="2" customFormat="1" ht="23.25" customHeight="1">
      <c r="B33" s="16" t="str">
        <f>IF(AND(PeriodStart&lt;&gt;0,MonthlyTimeSheet121416182022[[#This Row],[Date]]&lt;&gt;""),TEXT(WEEKDAY(MonthlyTimeSheet121416182022[Date]),"dddd"),"")</f>
        <v>Tuesday</v>
      </c>
      <c r="C33" s="8">
        <f>IF(PeriodStart&lt;&gt;0,PeriodStart+23,"")</f>
        <v>43032</v>
      </c>
      <c r="D33" s="11"/>
      <c r="E33"/>
      <c r="F33" s="16"/>
    </row>
    <row r="34" spans="2:6" s="2" customFormat="1" ht="23.25" customHeight="1">
      <c r="B34" s="16" t="str">
        <f>IF(AND(PeriodStart&lt;&gt;0,MonthlyTimeSheet121416182022[[#This Row],[Date]]&lt;&gt;""),TEXT(WEEKDAY(MonthlyTimeSheet121416182022[Date]),"dddd"),"")</f>
        <v>Wednesday</v>
      </c>
      <c r="C34" s="8">
        <f>IF(PeriodStart&lt;&gt;0,PeriodStart+24,"")</f>
        <v>43033</v>
      </c>
      <c r="D34" s="11"/>
      <c r="E34"/>
      <c r="F34" s="16"/>
    </row>
    <row r="35" spans="2:6" s="2" customFormat="1" ht="23.25" customHeight="1">
      <c r="B35" s="16" t="str">
        <f>IF(AND(PeriodStart&lt;&gt;0,MonthlyTimeSheet121416182022[[#This Row],[Date]]&lt;&gt;""),TEXT(WEEKDAY(MonthlyTimeSheet121416182022[Date]),"dddd"),"")</f>
        <v>Thursday</v>
      </c>
      <c r="C35" s="8">
        <f>IF(PeriodStart&lt;&gt;0,PeriodStart+25,"")</f>
        <v>43034</v>
      </c>
      <c r="D35" s="11"/>
      <c r="E35"/>
      <c r="F35" s="16"/>
    </row>
    <row r="36" spans="2:6" s="2" customFormat="1" ht="23.25" customHeight="1">
      <c r="B36" s="11" t="str">
        <f>IF(AND(PeriodStart&lt;&gt;0,MonthlyTimeSheet121416182022[[#This Row],[Date]]&lt;&gt;""),TEXT(WEEKDAY(MonthlyTimeSheet121416182022[Date]),"dddd"),"")</f>
        <v>Friday</v>
      </c>
      <c r="C36" s="8">
        <f>IF(PeriodStart&lt;&gt;0,PeriodStart+26,"")</f>
        <v>43035</v>
      </c>
      <c r="D36" s="11"/>
      <c r="E36"/>
      <c r="F36" s="16"/>
    </row>
    <row r="37" spans="2:6" customFormat="1" ht="18.75" customHeight="1">
      <c r="B37" s="11" t="str">
        <f>IF(AND(PeriodStart&lt;&gt;0,MonthlyTimeSheet121416182022[[#This Row],[Date]]&lt;&gt;""),TEXT(WEEKDAY(MonthlyTimeSheet121416182022[Date]),"dddd"),"")</f>
        <v>Saturday</v>
      </c>
      <c r="C37" s="8">
        <f>IF(PeriodStart&lt;&gt;0,PeriodStart+27,"")</f>
        <v>43036</v>
      </c>
      <c r="D37" s="11"/>
      <c r="F37" s="16"/>
    </row>
    <row r="38" spans="2:6" customFormat="1" ht="18.75" customHeight="1">
      <c r="B38" s="11" t="str">
        <f>IF(AND(PeriodStart&lt;&gt;0,MonthlyTimeSheet121416182022[[#This Row],[Date]]&lt;&gt;""),TEXT(WEEKDAY(MonthlyTimeSheet121416182022[Date]),"dddd"),"")</f>
        <v>Sunday</v>
      </c>
      <c r="C38" s="8">
        <f>IF(PeriodStart&lt;&gt;0,IF(PeriodStart+28&lt;=DATE(YEAR(PeriodStart),MONTH(PeriodStart)+1,0),PeriodStart+28,""),"")</f>
        <v>43037</v>
      </c>
      <c r="D38" s="11"/>
      <c r="F38" s="16"/>
    </row>
    <row r="39" spans="2:6" customFormat="1" ht="18.75" customHeight="1">
      <c r="B39" s="11" t="str">
        <f>IF(AND(PeriodStart&lt;&gt;0,MonthlyTimeSheet121416182022[[#This Row],[Date]]&lt;&gt;""),TEXT(WEEKDAY(MonthlyTimeSheet121416182022[Date]),"dddd"),"")</f>
        <v>Monday</v>
      </c>
      <c r="C39" s="8">
        <f>IF(PeriodStart&lt;&gt;0,IF(PeriodStart+29&lt;=DATE(YEAR(PeriodStart),MONTH(PeriodStart)+1,0),PeriodStart+29,""),"")</f>
        <v>43038</v>
      </c>
      <c r="D39" s="11"/>
      <c r="F39" s="16"/>
    </row>
    <row r="40" spans="2:6" customFormat="1" ht="18.75" customHeight="1">
      <c r="B40" s="11" t="str">
        <f>IF(AND(PeriodStart&lt;&gt;0,MonthlyTimeSheet121416182022[[#This Row],[Date]]&lt;&gt;""),TEXT(WEEKDAY(MonthlyTimeSheet121416182022[Date]),"dddd"),"")</f>
        <v>Tuesday</v>
      </c>
      <c r="C40" s="8">
        <f>IF(PeriodStart&lt;&gt;0,IF(PeriodStart+30&lt;=DATE(YEAR(PeriodStart),MONTH(PeriodStart)+1,0),PeriodStart+30,""),"")</f>
        <v>43039</v>
      </c>
      <c r="D40" s="11"/>
      <c r="F40" s="16"/>
    </row>
    <row r="41" spans="2:6" customFormat="1" ht="27" customHeight="1">
      <c r="B41" s="11" t="s">
        <v>1</v>
      </c>
      <c r="C41" s="9"/>
      <c r="D41" s="11"/>
      <c r="E41" s="11"/>
      <c r="F41" s="12">
        <f>SUBTOTAL(109,MonthlyTimeSheet121416182022[Total hours])</f>
        <v>9.25</v>
      </c>
    </row>
    <row r="42" spans="2:6" customFormat="1" ht="48" customHeight="1">
      <c r="B42" s="5"/>
      <c r="C42" s="5"/>
      <c r="D42" s="5"/>
      <c r="F42" s="14"/>
    </row>
    <row r="43" spans="2:6" customFormat="1">
      <c r="B43" s="13" t="s">
        <v>23</v>
      </c>
      <c r="C43" s="13"/>
      <c r="D43" s="13"/>
      <c r="E43" s="3"/>
      <c r="F43" s="15" t="s">
        <v>2</v>
      </c>
    </row>
    <row r="44" spans="2:6" customFormat="1" ht="48" customHeight="1">
      <c r="B44" s="5"/>
      <c r="C44" s="5"/>
      <c r="D44" s="5"/>
      <c r="E44" s="5"/>
      <c r="F44" s="14"/>
    </row>
    <row r="45" spans="2:6" customFormat="1">
      <c r="B45" s="13" t="s">
        <v>24</v>
      </c>
      <c r="C45" s="13"/>
      <c r="D45" s="13"/>
      <c r="E45" s="3"/>
      <c r="F45" s="15" t="s">
        <v>2</v>
      </c>
    </row>
    <row r="46" spans="2:6" customFormat="1"/>
    <row r="47" spans="2:6" customFormat="1"/>
    <row r="48" spans="2:6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spans="2:6" customFormat="1"/>
    <row r="114" spans="2:6" customFormat="1"/>
    <row r="115" spans="2:6" customFormat="1"/>
    <row r="116" spans="2:6" customFormat="1"/>
    <row r="117" spans="2:6" customFormat="1"/>
    <row r="118" spans="2:6" customFormat="1"/>
    <row r="119" spans="2:6" customFormat="1"/>
    <row r="120" spans="2:6" customFormat="1"/>
    <row r="121" spans="2:6" customFormat="1"/>
    <row r="122" spans="2:6" customFormat="1"/>
    <row r="123" spans="2:6" customFormat="1"/>
    <row r="124" spans="2:6" customFormat="1"/>
    <row r="125" spans="2:6" customFormat="1"/>
    <row r="126" spans="2:6" customFormat="1"/>
    <row r="127" spans="2:6" customFormat="1"/>
    <row r="128" spans="2:6">
      <c r="B128"/>
      <c r="C128"/>
      <c r="D128"/>
      <c r="E128"/>
      <c r="F128"/>
    </row>
    <row r="129" spans="2:6">
      <c r="B129"/>
      <c r="C129"/>
      <c r="D129"/>
      <c r="E129"/>
      <c r="F129"/>
    </row>
    <row r="130" spans="2:6">
      <c r="B130"/>
      <c r="C130"/>
      <c r="D130"/>
      <c r="E130"/>
      <c r="F130"/>
    </row>
    <row r="131" spans="2:6">
      <c r="B131"/>
      <c r="C131"/>
      <c r="D131"/>
      <c r="E131"/>
      <c r="F131"/>
    </row>
    <row r="132" spans="2:6">
      <c r="B132"/>
      <c r="C132"/>
      <c r="D132"/>
      <c r="E132"/>
      <c r="F132"/>
    </row>
    <row r="133" spans="2:6">
      <c r="B133"/>
      <c r="C133"/>
      <c r="D133"/>
      <c r="E133"/>
      <c r="F133"/>
    </row>
    <row r="134" spans="2:6">
      <c r="B134"/>
      <c r="C134"/>
      <c r="D134"/>
      <c r="E134"/>
      <c r="F134"/>
    </row>
    <row r="135" spans="2:6">
      <c r="B135"/>
      <c r="C135"/>
      <c r="D135"/>
      <c r="E135"/>
      <c r="F135"/>
    </row>
    <row r="136" spans="2:6">
      <c r="B136"/>
      <c r="C136"/>
      <c r="D136"/>
      <c r="E136"/>
      <c r="F136"/>
    </row>
    <row r="137" spans="2:6">
      <c r="B137"/>
      <c r="C137"/>
      <c r="D137"/>
      <c r="E137"/>
      <c r="F137"/>
    </row>
  </sheetData>
  <mergeCells count="3">
    <mergeCell ref="B1:F1"/>
    <mergeCell ref="B2:F2"/>
    <mergeCell ref="B3:F3"/>
  </mergeCells>
  <dataValidations count="2">
    <dataValidation type="list" allowBlank="1" showInputMessage="1" showErrorMessage="1" errorTitle="Invaild Selection" error="If you need to add a new Project Code to this list you can add new list items to the Project Code Lookup table on the worksheet named Lookup Lists." sqref="D11:D40">
      <formula1>ProjectList</formula1>
    </dataValidation>
    <dataValidation type="list" allowBlank="1" showInputMessage="1" showErrorMessage="1" error="If you need to add a new Client to this list you can add new list items to the Client Lookup table on the worksheet named Lookup Lists." sqref="E11:E40">
      <formula1>ClientList</formula1>
    </dataValidation>
  </dataValidations>
  <printOptions horizontalCentered="1"/>
  <pageMargins left="0.5" right="0.5" top="0.75" bottom="0" header="0.5" footer="0"/>
  <pageSetup orientation="portrait" horizontalDpi="4294967292" verticalDpi="4294967292"/>
  <headerFooter alignWithMargins="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137"/>
  <sheetViews>
    <sheetView showGridLines="0" showZeros="0" workbookViewId="0">
      <selection activeCell="D10" sqref="D10"/>
    </sheetView>
  </sheetViews>
  <sheetFormatPr defaultColWidth="8.875" defaultRowHeight="15.75"/>
  <cols>
    <col min="1" max="1" width="3.5" style="1" customWidth="1"/>
    <col min="2" max="2" width="17" style="1" customWidth="1"/>
    <col min="3" max="3" width="11.5" style="1" customWidth="1"/>
    <col min="4" max="4" width="29.875" style="1" customWidth="1"/>
    <col min="5" max="5" width="21.5" style="1" customWidth="1"/>
    <col min="6" max="6" width="19.5" style="1" customWidth="1"/>
    <col min="7" max="7" width="8.875" style="1" customWidth="1"/>
    <col min="8" max="16384" width="8.875" style="1"/>
  </cols>
  <sheetData>
    <row r="1" spans="2:8" ht="36" customHeight="1" thickBot="1">
      <c r="B1" s="20" t="s">
        <v>26</v>
      </c>
      <c r="C1" s="20"/>
      <c r="D1" s="20"/>
      <c r="E1" s="20"/>
      <c r="F1" s="20"/>
    </row>
    <row r="2" spans="2:8" ht="31.5" customHeight="1" thickTop="1" thickBot="1">
      <c r="B2" s="21" t="s">
        <v>18</v>
      </c>
      <c r="C2" s="21"/>
      <c r="D2" s="21"/>
      <c r="E2" s="21"/>
      <c r="F2" s="21"/>
    </row>
    <row r="3" spans="2:8" ht="25.5" customHeight="1" thickTop="1">
      <c r="B3" s="22" t="s">
        <v>3</v>
      </c>
      <c r="C3" s="22"/>
      <c r="D3" s="22"/>
      <c r="E3" s="22"/>
      <c r="F3" s="22"/>
    </row>
    <row r="4" spans="2:8" ht="17.100000000000001" customHeight="1">
      <c r="B4" s="6" t="s">
        <v>15</v>
      </c>
      <c r="C4"/>
      <c r="D4" s="4"/>
      <c r="E4"/>
      <c r="F4"/>
    </row>
    <row r="5" spans="2:8" ht="17.100000000000001" customHeight="1">
      <c r="B5" s="6" t="s">
        <v>16</v>
      </c>
      <c r="C5"/>
      <c r="E5" s="7" t="s">
        <v>29</v>
      </c>
      <c r="F5" s="8">
        <v>43040</v>
      </c>
    </row>
    <row r="6" spans="2:8" ht="17.100000000000001" customHeight="1">
      <c r="B6" s="10" t="s">
        <v>17</v>
      </c>
      <c r="C6"/>
      <c r="E6" s="7"/>
      <c r="F6" s="19"/>
    </row>
    <row r="7" spans="2:8">
      <c r="B7" s="6" t="s">
        <v>25</v>
      </c>
      <c r="E7" s="7"/>
      <c r="F7" s="9"/>
    </row>
    <row r="8" spans="2:8">
      <c r="D8"/>
    </row>
    <row r="9" spans="2:8">
      <c r="D9"/>
    </row>
    <row r="10" spans="2:8" s="2" customFormat="1">
      <c r="B10" s="17" t="s">
        <v>0</v>
      </c>
      <c r="C10" s="18" t="s">
        <v>2</v>
      </c>
      <c r="D10" s="17" t="s">
        <v>4</v>
      </c>
      <c r="E10" s="18" t="s">
        <v>19</v>
      </c>
      <c r="F10" s="18" t="s">
        <v>27</v>
      </c>
    </row>
    <row r="11" spans="2:8" s="2" customFormat="1" ht="23.25" customHeight="1">
      <c r="B11" s="11" t="str">
        <f>IF(AND(PeriodStart&lt;&gt;0,MonthlyTimeSheet12141618202224[[#This Row],[Date]]&lt;&gt;""),TEXT(WEEKDAY(MonthlyTimeSheet12141618202224[Date]),"dddd"),"")</f>
        <v>Wednesday</v>
      </c>
      <c r="C11" s="8">
        <f>IF(PeriodStart&lt;&gt;0,PeriodStart,"")</f>
        <v>43040</v>
      </c>
      <c r="D11" s="11" t="s">
        <v>6</v>
      </c>
      <c r="E11" t="s">
        <v>20</v>
      </c>
      <c r="F11" s="16">
        <v>0.25</v>
      </c>
    </row>
    <row r="12" spans="2:8" s="2" customFormat="1" ht="23.25" customHeight="1">
      <c r="B12" s="11" t="str">
        <f>IF(AND(PeriodStart&lt;&gt;0,MonthlyTimeSheet12141618202224[[#This Row],[Date]]&lt;&gt;""),TEXT(WEEKDAY(MonthlyTimeSheet12141618202224[Date]),"dddd"),"")</f>
        <v>Thursday</v>
      </c>
      <c r="C12" s="8">
        <f>IF(PeriodStart&lt;&gt;0,PeriodStart+1,"")</f>
        <v>43041</v>
      </c>
      <c r="D12" s="11" t="s">
        <v>7</v>
      </c>
      <c r="E12" t="s">
        <v>21</v>
      </c>
      <c r="F12" s="16">
        <v>0.5</v>
      </c>
    </row>
    <row r="13" spans="2:8" s="2" customFormat="1" ht="23.25" customHeight="1">
      <c r="B13" s="11" t="str">
        <f>IF(AND(PeriodStart&lt;&gt;0,MonthlyTimeSheet12141618202224[[#This Row],[Date]]&lt;&gt;""),TEXT(WEEKDAY(MonthlyTimeSheet12141618202224[Date]),"dddd"),"")</f>
        <v>Friday</v>
      </c>
      <c r="C13" s="8">
        <f>IF(PeriodStart&lt;&gt;0,PeriodStart+2,"")</f>
        <v>43042</v>
      </c>
      <c r="D13" s="11" t="s">
        <v>8</v>
      </c>
      <c r="E13" t="s">
        <v>22</v>
      </c>
      <c r="F13" s="16">
        <v>1</v>
      </c>
    </row>
    <row r="14" spans="2:8" s="2" customFormat="1" ht="23.25" customHeight="1">
      <c r="B14" s="11" t="str">
        <f>IF(AND(PeriodStart&lt;&gt;0,MonthlyTimeSheet12141618202224[[#This Row],[Date]]&lt;&gt;""),TEXT(WEEKDAY(MonthlyTimeSheet12141618202224[Date]),"dddd"),"")</f>
        <v>Saturday</v>
      </c>
      <c r="C14" s="8">
        <f>IF(PeriodStart&lt;&gt;0,PeriodStart+3,"")</f>
        <v>43043</v>
      </c>
      <c r="D14" s="11" t="s">
        <v>9</v>
      </c>
      <c r="E14"/>
      <c r="F14" s="16">
        <v>0.5</v>
      </c>
      <c r="H14"/>
    </row>
    <row r="15" spans="2:8" s="2" customFormat="1" ht="23.25" customHeight="1">
      <c r="B15" s="11" t="str">
        <f>IF(AND(PeriodStart&lt;&gt;0,MonthlyTimeSheet12141618202224[[#This Row],[Date]]&lt;&gt;""),TEXT(WEEKDAY(MonthlyTimeSheet12141618202224[Date]),"dddd"),"")</f>
        <v>Sunday</v>
      </c>
      <c r="C15" s="8">
        <f>IF(PeriodStart&lt;&gt;0,PeriodStart+4,"")</f>
        <v>43044</v>
      </c>
      <c r="D15" s="11" t="s">
        <v>10</v>
      </c>
      <c r="E15"/>
      <c r="F15" s="16">
        <v>3</v>
      </c>
    </row>
    <row r="16" spans="2:8" s="2" customFormat="1" ht="23.25" customHeight="1">
      <c r="B16" s="11" t="str">
        <f>IF(AND(PeriodStart&lt;&gt;0,MonthlyTimeSheet12141618202224[[#This Row],[Date]]&lt;&gt;""),TEXT(WEEKDAY(MonthlyTimeSheet12141618202224[Date]),"dddd"),"")</f>
        <v>Monday</v>
      </c>
      <c r="C16" s="8">
        <f>IF(PeriodStart&lt;&gt;0,PeriodStart+5,"")</f>
        <v>43045</v>
      </c>
      <c r="D16" s="11" t="s">
        <v>11</v>
      </c>
      <c r="E16"/>
      <c r="F16" s="16">
        <v>3</v>
      </c>
    </row>
    <row r="17" spans="2:6" s="2" customFormat="1" ht="23.25" customHeight="1">
      <c r="B17" s="11" t="str">
        <f>IF(AND(PeriodStart&lt;&gt;0,MonthlyTimeSheet12141618202224[[#This Row],[Date]]&lt;&gt;""),TEXT(WEEKDAY(MonthlyTimeSheet12141618202224[Date]),"dddd"),"")</f>
        <v>Tuesday</v>
      </c>
      <c r="C17" s="8">
        <f>IF(PeriodStart&lt;&gt;0,PeriodStart+6,"")</f>
        <v>43046</v>
      </c>
      <c r="D17" s="11" t="s">
        <v>28</v>
      </c>
      <c r="E17"/>
      <c r="F17" s="16">
        <v>1</v>
      </c>
    </row>
    <row r="18" spans="2:6" s="2" customFormat="1" ht="23.25" customHeight="1">
      <c r="B18" s="16" t="str">
        <f>IF(AND(PeriodStart&lt;&gt;0,MonthlyTimeSheet12141618202224[[#This Row],[Date]]&lt;&gt;""),TEXT(WEEKDAY(MonthlyTimeSheet12141618202224[Date]),"dddd"),"")</f>
        <v>Wednesday</v>
      </c>
      <c r="C18" s="8">
        <f>IF(PeriodStart&lt;&gt;0,PeriodStart+7,"")</f>
        <v>43047</v>
      </c>
      <c r="D18" s="11" t="s">
        <v>14</v>
      </c>
      <c r="E18"/>
      <c r="F18" s="16"/>
    </row>
    <row r="19" spans="2:6" s="2" customFormat="1" ht="23.25" customHeight="1">
      <c r="B19" s="16" t="str">
        <f>IF(AND(PeriodStart&lt;&gt;0,MonthlyTimeSheet12141618202224[[#This Row],[Date]]&lt;&gt;""),TEXT(WEEKDAY(MonthlyTimeSheet12141618202224[Date]),"dddd"),"")</f>
        <v>Thursday</v>
      </c>
      <c r="C19" s="8">
        <f>IF(PeriodStart&lt;&gt;0,PeriodStart+8,"")</f>
        <v>43048</v>
      </c>
      <c r="D19" s="11" t="s">
        <v>13</v>
      </c>
      <c r="E19"/>
      <c r="F19" s="16"/>
    </row>
    <row r="20" spans="2:6" s="2" customFormat="1" ht="23.25" customHeight="1">
      <c r="B20" s="16" t="str">
        <f>IF(AND(PeriodStart&lt;&gt;0,MonthlyTimeSheet12141618202224[[#This Row],[Date]]&lt;&gt;""),TEXT(WEEKDAY(MonthlyTimeSheet12141618202224[Date]),"dddd"),"")</f>
        <v>Friday</v>
      </c>
      <c r="C20" s="8">
        <f>IF(PeriodStart&lt;&gt;0,PeriodStart+9,"")</f>
        <v>43049</v>
      </c>
      <c r="D20" s="11"/>
      <c r="E20"/>
      <c r="F20" s="16"/>
    </row>
    <row r="21" spans="2:6" s="2" customFormat="1" ht="23.25" customHeight="1">
      <c r="B21" s="16" t="str">
        <f>IF(AND(PeriodStart&lt;&gt;0,MonthlyTimeSheet12141618202224[[#This Row],[Date]]&lt;&gt;""),TEXT(WEEKDAY(MonthlyTimeSheet12141618202224[Date]),"dddd"),"")</f>
        <v>Saturday</v>
      </c>
      <c r="C21" s="8">
        <f>IF(PeriodStart&lt;&gt;0,PeriodStart+10,"")</f>
        <v>43050</v>
      </c>
      <c r="D21" s="11"/>
      <c r="E21"/>
      <c r="F21" s="16"/>
    </row>
    <row r="22" spans="2:6" s="2" customFormat="1" ht="23.25" customHeight="1">
      <c r="B22" s="16" t="str">
        <f>IF(AND(PeriodStart&lt;&gt;0,MonthlyTimeSheet12141618202224[[#This Row],[Date]]&lt;&gt;""),TEXT(WEEKDAY(MonthlyTimeSheet12141618202224[Date]),"dddd"),"")</f>
        <v>Sunday</v>
      </c>
      <c r="C22" s="8">
        <f>IF(PeriodStart&lt;&gt;0,PeriodStart+11,"")</f>
        <v>43051</v>
      </c>
      <c r="D22" s="11"/>
      <c r="E22"/>
      <c r="F22" s="16"/>
    </row>
    <row r="23" spans="2:6" s="2" customFormat="1" ht="23.25" customHeight="1">
      <c r="B23" s="16" t="str">
        <f>IF(AND(PeriodStart&lt;&gt;0,MonthlyTimeSheet12141618202224[[#This Row],[Date]]&lt;&gt;""),TEXT(WEEKDAY(MonthlyTimeSheet12141618202224[Date]),"dddd"),"")</f>
        <v>Monday</v>
      </c>
      <c r="C23" s="8">
        <f>IF(PeriodStart&lt;&gt;0,PeriodStart+12,"")</f>
        <v>43052</v>
      </c>
      <c r="D23" s="11"/>
      <c r="E23"/>
      <c r="F23" s="16"/>
    </row>
    <row r="24" spans="2:6" s="2" customFormat="1" ht="23.25" customHeight="1">
      <c r="B24" s="16" t="str">
        <f>IF(AND(PeriodStart&lt;&gt;0,MonthlyTimeSheet12141618202224[[#This Row],[Date]]&lt;&gt;""),TEXT(WEEKDAY(MonthlyTimeSheet12141618202224[Date]),"dddd"),"")</f>
        <v>Tuesday</v>
      </c>
      <c r="C24" s="8">
        <f>IF(PeriodStart&lt;&gt;0,PeriodStart+13,"")</f>
        <v>43053</v>
      </c>
      <c r="D24" s="11"/>
      <c r="E24"/>
      <c r="F24" s="16"/>
    </row>
    <row r="25" spans="2:6" s="2" customFormat="1" ht="23.25" customHeight="1">
      <c r="B25" s="16" t="str">
        <f>IF(AND(PeriodStart&lt;&gt;0,MonthlyTimeSheet12141618202224[[#This Row],[Date]]&lt;&gt;""),TEXT(WEEKDAY(MonthlyTimeSheet12141618202224[Date]),"dddd"),"")</f>
        <v>Wednesday</v>
      </c>
      <c r="C25" s="8">
        <f>IF(PeriodStart&lt;&gt;0,PeriodStart+14,"")</f>
        <v>43054</v>
      </c>
      <c r="D25" s="11"/>
      <c r="E25"/>
      <c r="F25" s="16"/>
    </row>
    <row r="26" spans="2:6" s="2" customFormat="1" ht="23.25" customHeight="1">
      <c r="B26" s="16" t="str">
        <f>IF(AND(PeriodStart&lt;&gt;0,MonthlyTimeSheet12141618202224[[#This Row],[Date]]&lt;&gt;""),TEXT(WEEKDAY(MonthlyTimeSheet12141618202224[Date]),"dddd"),"")</f>
        <v>Thursday</v>
      </c>
      <c r="C26" s="8">
        <f>IF(PeriodStart&lt;&gt;0,PeriodStart+15,"")</f>
        <v>43055</v>
      </c>
      <c r="D26" s="11"/>
      <c r="E26"/>
      <c r="F26" s="16"/>
    </row>
    <row r="27" spans="2:6" s="2" customFormat="1" ht="23.25" customHeight="1">
      <c r="B27" s="16" t="str">
        <f>IF(AND(PeriodStart&lt;&gt;0,MonthlyTimeSheet12141618202224[[#This Row],[Date]]&lt;&gt;""),TEXT(WEEKDAY(MonthlyTimeSheet12141618202224[Date]),"dddd"),"")</f>
        <v>Friday</v>
      </c>
      <c r="C27" s="8">
        <f>IF(PeriodStart&lt;&gt;0,PeriodStart+16,"")</f>
        <v>43056</v>
      </c>
      <c r="D27" s="11"/>
      <c r="E27"/>
      <c r="F27" s="16"/>
    </row>
    <row r="28" spans="2:6" s="2" customFormat="1" ht="23.25" customHeight="1">
      <c r="B28" s="16" t="str">
        <f>IF(AND(PeriodStart&lt;&gt;0,MonthlyTimeSheet12141618202224[[#This Row],[Date]]&lt;&gt;""),TEXT(WEEKDAY(MonthlyTimeSheet12141618202224[Date]),"dddd"),"")</f>
        <v>Saturday</v>
      </c>
      <c r="C28" s="8">
        <f>IF(PeriodStart&lt;&gt;0,PeriodStart+17,"")</f>
        <v>43057</v>
      </c>
      <c r="D28" s="11"/>
      <c r="E28"/>
      <c r="F28" s="16"/>
    </row>
    <row r="29" spans="2:6" s="2" customFormat="1" ht="23.25" customHeight="1">
      <c r="B29" s="16" t="str">
        <f>IF(AND(PeriodStart&lt;&gt;0,MonthlyTimeSheet12141618202224[[#This Row],[Date]]&lt;&gt;""),TEXT(WEEKDAY(MonthlyTimeSheet12141618202224[Date]),"dddd"),"")</f>
        <v>Sunday</v>
      </c>
      <c r="C29" s="8">
        <f>IF(PeriodStart&lt;&gt;0,PeriodStart+18,"")</f>
        <v>43058</v>
      </c>
      <c r="D29" s="11"/>
      <c r="E29"/>
      <c r="F29" s="16"/>
    </row>
    <row r="30" spans="2:6" s="2" customFormat="1" ht="23.25" customHeight="1">
      <c r="B30" s="16" t="str">
        <f>IF(AND(PeriodStart&lt;&gt;0,MonthlyTimeSheet12141618202224[[#This Row],[Date]]&lt;&gt;""),TEXT(WEEKDAY(MonthlyTimeSheet12141618202224[Date]),"dddd"),"")</f>
        <v>Tuesday</v>
      </c>
      <c r="C30" s="8">
        <f>IF(PeriodStart&lt;&gt;0,PeriodStart+20,"")</f>
        <v>43060</v>
      </c>
      <c r="D30" s="11"/>
      <c r="E30"/>
      <c r="F30" s="16"/>
    </row>
    <row r="31" spans="2:6" s="2" customFormat="1" ht="23.25" customHeight="1">
      <c r="B31" s="16" t="str">
        <f>IF(AND(PeriodStart&lt;&gt;0,MonthlyTimeSheet12141618202224[[#This Row],[Date]]&lt;&gt;""),TEXT(WEEKDAY(MonthlyTimeSheet12141618202224[Date]),"dddd"),"")</f>
        <v>Wednesday</v>
      </c>
      <c r="C31" s="8">
        <f>IF(PeriodStart&lt;&gt;0,PeriodStart+21,"")</f>
        <v>43061</v>
      </c>
      <c r="D31" s="11"/>
      <c r="E31"/>
      <c r="F31" s="16"/>
    </row>
    <row r="32" spans="2:6" s="2" customFormat="1" ht="23.25" customHeight="1">
      <c r="B32" s="16" t="str">
        <f>IF(AND(PeriodStart&lt;&gt;0,MonthlyTimeSheet12141618202224[[#This Row],[Date]]&lt;&gt;""),TEXT(WEEKDAY(MonthlyTimeSheet12141618202224[Date]),"dddd"),"")</f>
        <v>Thursday</v>
      </c>
      <c r="C32" s="8">
        <f>IF(PeriodStart&lt;&gt;0,PeriodStart+22,"")</f>
        <v>43062</v>
      </c>
      <c r="D32" s="11"/>
      <c r="E32"/>
      <c r="F32" s="16"/>
    </row>
    <row r="33" spans="2:6" s="2" customFormat="1" ht="23.25" customHeight="1">
      <c r="B33" s="16" t="str">
        <f>IF(AND(PeriodStart&lt;&gt;0,MonthlyTimeSheet12141618202224[[#This Row],[Date]]&lt;&gt;""),TEXT(WEEKDAY(MonthlyTimeSheet12141618202224[Date]),"dddd"),"")</f>
        <v>Friday</v>
      </c>
      <c r="C33" s="8">
        <f>IF(PeriodStart&lt;&gt;0,PeriodStart+23,"")</f>
        <v>43063</v>
      </c>
      <c r="D33" s="11"/>
      <c r="E33"/>
      <c r="F33" s="16"/>
    </row>
    <row r="34" spans="2:6" s="2" customFormat="1" ht="23.25" customHeight="1">
      <c r="B34" s="16" t="str">
        <f>IF(AND(PeriodStart&lt;&gt;0,MonthlyTimeSheet12141618202224[[#This Row],[Date]]&lt;&gt;""),TEXT(WEEKDAY(MonthlyTimeSheet12141618202224[Date]),"dddd"),"")</f>
        <v>Saturday</v>
      </c>
      <c r="C34" s="8">
        <f>IF(PeriodStart&lt;&gt;0,PeriodStart+24,"")</f>
        <v>43064</v>
      </c>
      <c r="D34" s="11"/>
      <c r="E34"/>
      <c r="F34" s="16"/>
    </row>
    <row r="35" spans="2:6" s="2" customFormat="1" ht="23.25" customHeight="1">
      <c r="B35" s="16" t="str">
        <f>IF(AND(PeriodStart&lt;&gt;0,MonthlyTimeSheet12141618202224[[#This Row],[Date]]&lt;&gt;""),TEXT(WEEKDAY(MonthlyTimeSheet12141618202224[Date]),"dddd"),"")</f>
        <v>Sunday</v>
      </c>
      <c r="C35" s="8">
        <f>IF(PeriodStart&lt;&gt;0,PeriodStart+25,"")</f>
        <v>43065</v>
      </c>
      <c r="D35" s="11"/>
      <c r="E35"/>
      <c r="F35" s="16"/>
    </row>
    <row r="36" spans="2:6" s="2" customFormat="1" ht="23.25" customHeight="1">
      <c r="B36" s="11" t="str">
        <f>IF(AND(PeriodStart&lt;&gt;0,MonthlyTimeSheet12141618202224[[#This Row],[Date]]&lt;&gt;""),TEXT(WEEKDAY(MonthlyTimeSheet12141618202224[Date]),"dddd"),"")</f>
        <v>Monday</v>
      </c>
      <c r="C36" s="8">
        <f>IF(PeriodStart&lt;&gt;0,PeriodStart+26,"")</f>
        <v>43066</v>
      </c>
      <c r="D36" s="11"/>
      <c r="E36"/>
      <c r="F36" s="16"/>
    </row>
    <row r="37" spans="2:6" customFormat="1" ht="18.75" customHeight="1">
      <c r="B37" s="11" t="str">
        <f>IF(AND(PeriodStart&lt;&gt;0,MonthlyTimeSheet12141618202224[[#This Row],[Date]]&lt;&gt;""),TEXT(WEEKDAY(MonthlyTimeSheet12141618202224[Date]),"dddd"),"")</f>
        <v>Tuesday</v>
      </c>
      <c r="C37" s="8">
        <f>IF(PeriodStart&lt;&gt;0,PeriodStart+27,"")</f>
        <v>43067</v>
      </c>
      <c r="D37" s="11"/>
      <c r="F37" s="16"/>
    </row>
    <row r="38" spans="2:6" customFormat="1" ht="18.75" customHeight="1">
      <c r="B38" s="11" t="str">
        <f>IF(AND(PeriodStart&lt;&gt;0,MonthlyTimeSheet12141618202224[[#This Row],[Date]]&lt;&gt;""),TEXT(WEEKDAY(MonthlyTimeSheet12141618202224[Date]),"dddd"),"")</f>
        <v>Wednesday</v>
      </c>
      <c r="C38" s="8">
        <f>IF(PeriodStart&lt;&gt;0,IF(PeriodStart+28&lt;=DATE(YEAR(PeriodStart),MONTH(PeriodStart)+1,0),PeriodStart+28,""),"")</f>
        <v>43068</v>
      </c>
      <c r="D38" s="11"/>
      <c r="F38" s="16"/>
    </row>
    <row r="39" spans="2:6" customFormat="1" ht="18.75" customHeight="1">
      <c r="B39" s="11" t="str">
        <f>IF(AND(PeriodStart&lt;&gt;0,MonthlyTimeSheet12141618202224[[#This Row],[Date]]&lt;&gt;""),TEXT(WEEKDAY(MonthlyTimeSheet12141618202224[Date]),"dddd"),"")</f>
        <v>Thursday</v>
      </c>
      <c r="C39" s="8">
        <f>IF(PeriodStart&lt;&gt;0,IF(PeriodStart+29&lt;=DATE(YEAR(PeriodStart),MONTH(PeriodStart)+1,0),PeriodStart+29,""),"")</f>
        <v>43069</v>
      </c>
      <c r="D39" s="11"/>
      <c r="F39" s="16"/>
    </row>
    <row r="40" spans="2:6" customFormat="1" ht="18.75" customHeight="1">
      <c r="B40" s="11" t="str">
        <f>IF(AND(PeriodStart&lt;&gt;0,MonthlyTimeSheet12141618202224[[#This Row],[Date]]&lt;&gt;""),TEXT(WEEKDAY(MonthlyTimeSheet12141618202224[Date]),"dddd"),"")</f>
        <v/>
      </c>
      <c r="C40" s="8" t="str">
        <f>IF(PeriodStart&lt;&gt;0,IF(PeriodStart+30&lt;=DATE(YEAR(PeriodStart),MONTH(PeriodStart)+1,0),PeriodStart+30,""),"")</f>
        <v/>
      </c>
      <c r="D40" s="11"/>
      <c r="F40" s="16"/>
    </row>
    <row r="41" spans="2:6" customFormat="1" ht="27" customHeight="1">
      <c r="B41" s="11" t="s">
        <v>1</v>
      </c>
      <c r="C41" s="9"/>
      <c r="D41" s="11"/>
      <c r="E41" s="11"/>
      <c r="F41" s="12">
        <f>SUBTOTAL(109,MonthlyTimeSheet12141618202224[Total hours])</f>
        <v>9.25</v>
      </c>
    </row>
    <row r="42" spans="2:6" customFormat="1" ht="48" customHeight="1">
      <c r="B42" s="5"/>
      <c r="C42" s="5"/>
      <c r="D42" s="5"/>
      <c r="F42" s="14"/>
    </row>
    <row r="43" spans="2:6" customFormat="1">
      <c r="B43" s="13" t="s">
        <v>23</v>
      </c>
      <c r="C43" s="13"/>
      <c r="D43" s="13"/>
      <c r="E43" s="3"/>
      <c r="F43" s="15" t="s">
        <v>2</v>
      </c>
    </row>
    <row r="44" spans="2:6" customFormat="1" ht="48" customHeight="1">
      <c r="B44" s="5"/>
      <c r="C44" s="5"/>
      <c r="D44" s="5"/>
      <c r="E44" s="5"/>
      <c r="F44" s="14"/>
    </row>
    <row r="45" spans="2:6" customFormat="1">
      <c r="B45" s="13" t="s">
        <v>24</v>
      </c>
      <c r="C45" s="13"/>
      <c r="D45" s="13"/>
      <c r="E45" s="3"/>
      <c r="F45" s="15" t="s">
        <v>2</v>
      </c>
    </row>
    <row r="46" spans="2:6" customFormat="1"/>
    <row r="47" spans="2:6" customFormat="1"/>
    <row r="48" spans="2:6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spans="2:6" customFormat="1"/>
    <row r="114" spans="2:6" customFormat="1"/>
    <row r="115" spans="2:6" customFormat="1"/>
    <row r="116" spans="2:6" customFormat="1"/>
    <row r="117" spans="2:6" customFormat="1"/>
    <row r="118" spans="2:6" customFormat="1"/>
    <row r="119" spans="2:6" customFormat="1"/>
    <row r="120" spans="2:6" customFormat="1"/>
    <row r="121" spans="2:6" customFormat="1"/>
    <row r="122" spans="2:6" customFormat="1"/>
    <row r="123" spans="2:6" customFormat="1"/>
    <row r="124" spans="2:6" customFormat="1"/>
    <row r="125" spans="2:6" customFormat="1"/>
    <row r="126" spans="2:6" customFormat="1"/>
    <row r="127" spans="2:6" customFormat="1"/>
    <row r="128" spans="2:6">
      <c r="B128"/>
      <c r="C128"/>
      <c r="D128"/>
      <c r="E128"/>
      <c r="F128"/>
    </row>
    <row r="129" spans="2:6">
      <c r="B129"/>
      <c r="C129"/>
      <c r="D129"/>
      <c r="E129"/>
      <c r="F129"/>
    </row>
    <row r="130" spans="2:6">
      <c r="B130"/>
      <c r="C130"/>
      <c r="D130"/>
      <c r="E130"/>
      <c r="F130"/>
    </row>
    <row r="131" spans="2:6">
      <c r="B131"/>
      <c r="C131"/>
      <c r="D131"/>
      <c r="E131"/>
      <c r="F131"/>
    </row>
    <row r="132" spans="2:6">
      <c r="B132"/>
      <c r="C132"/>
      <c r="D132"/>
      <c r="E132"/>
      <c r="F132"/>
    </row>
    <row r="133" spans="2:6">
      <c r="B133"/>
      <c r="C133"/>
      <c r="D133"/>
      <c r="E133"/>
      <c r="F133"/>
    </row>
    <row r="134" spans="2:6">
      <c r="B134"/>
      <c r="C134"/>
      <c r="D134"/>
      <c r="E134"/>
      <c r="F134"/>
    </row>
    <row r="135" spans="2:6">
      <c r="B135"/>
      <c r="C135"/>
      <c r="D135"/>
      <c r="E135"/>
      <c r="F135"/>
    </row>
    <row r="136" spans="2:6">
      <c r="B136"/>
      <c r="C136"/>
      <c r="D136"/>
      <c r="E136"/>
      <c r="F136"/>
    </row>
    <row r="137" spans="2:6">
      <c r="B137"/>
      <c r="C137"/>
      <c r="D137"/>
      <c r="E137"/>
      <c r="F137"/>
    </row>
  </sheetData>
  <mergeCells count="3">
    <mergeCell ref="B1:F1"/>
    <mergeCell ref="B2:F2"/>
    <mergeCell ref="B3:F3"/>
  </mergeCells>
  <dataValidations count="2">
    <dataValidation type="list" allowBlank="1" showInputMessage="1" showErrorMessage="1" error="If you need to add a new Client to this list you can add new list items to the Client Lookup table on the worksheet named Lookup Lists." sqref="E11:E40">
      <formula1>ClientList</formula1>
    </dataValidation>
    <dataValidation type="list" allowBlank="1" showInputMessage="1" showErrorMessage="1" errorTitle="Invaild Selection" error="If you need to add a new Project Code to this list you can add new list items to the Project Code Lookup table on the worksheet named Lookup Lists." sqref="D11:D40">
      <formula1>ProjectList</formula1>
    </dataValidation>
  </dataValidations>
  <printOptions horizontalCentered="1"/>
  <pageMargins left="0.5" right="0.5" top="0.75" bottom="0" header="0.5" footer="0"/>
  <pageSetup orientation="portrait" horizontalDpi="4294967292" verticalDpi="4294967292"/>
  <headerFooter alignWithMargins="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137"/>
  <sheetViews>
    <sheetView showGridLines="0" showZeros="0" workbookViewId="0">
      <selection activeCell="O14" sqref="O14"/>
    </sheetView>
  </sheetViews>
  <sheetFormatPr defaultColWidth="8.875" defaultRowHeight="15.75"/>
  <cols>
    <col min="1" max="1" width="3.5" style="1" customWidth="1"/>
    <col min="2" max="2" width="17" style="1" customWidth="1"/>
    <col min="3" max="3" width="11.5" style="1" customWidth="1"/>
    <col min="4" max="4" width="29.875" style="1" customWidth="1"/>
    <col min="5" max="5" width="21.5" style="1" customWidth="1"/>
    <col min="6" max="6" width="19.5" style="1" customWidth="1"/>
    <col min="7" max="7" width="8.875" style="1" customWidth="1"/>
    <col min="8" max="16384" width="8.875" style="1"/>
  </cols>
  <sheetData>
    <row r="1" spans="2:8" ht="36" customHeight="1" thickBot="1">
      <c r="B1" s="20" t="s">
        <v>26</v>
      </c>
      <c r="C1" s="20"/>
      <c r="D1" s="20"/>
      <c r="E1" s="20"/>
      <c r="F1" s="20"/>
    </row>
    <row r="2" spans="2:8" ht="31.5" customHeight="1" thickTop="1" thickBot="1">
      <c r="B2" s="21" t="s">
        <v>18</v>
      </c>
      <c r="C2" s="21"/>
      <c r="D2" s="21"/>
      <c r="E2" s="21"/>
      <c r="F2" s="21"/>
    </row>
    <row r="3" spans="2:8" ht="25.5" customHeight="1" thickTop="1">
      <c r="B3" s="23" t="s">
        <v>3</v>
      </c>
      <c r="C3" s="23"/>
      <c r="D3" s="23"/>
      <c r="E3" s="23"/>
      <c r="F3" s="23"/>
    </row>
    <row r="4" spans="2:8" ht="17.100000000000001" customHeight="1">
      <c r="B4" s="6" t="s">
        <v>15</v>
      </c>
      <c r="C4"/>
      <c r="D4" s="4"/>
      <c r="E4"/>
      <c r="F4"/>
    </row>
    <row r="5" spans="2:8" ht="17.100000000000001" customHeight="1">
      <c r="B5" s="6" t="s">
        <v>16</v>
      </c>
      <c r="C5"/>
      <c r="E5" s="7" t="s">
        <v>29</v>
      </c>
      <c r="F5" s="8">
        <v>43070</v>
      </c>
    </row>
    <row r="6" spans="2:8" ht="17.100000000000001" customHeight="1">
      <c r="B6" s="10" t="s">
        <v>17</v>
      </c>
      <c r="C6"/>
      <c r="E6" s="7"/>
      <c r="F6" s="19"/>
    </row>
    <row r="7" spans="2:8">
      <c r="B7" s="6" t="s">
        <v>25</v>
      </c>
      <c r="E7" s="7"/>
      <c r="F7" s="9"/>
    </row>
    <row r="8" spans="2:8">
      <c r="D8"/>
    </row>
    <row r="9" spans="2:8">
      <c r="D9"/>
    </row>
    <row r="10" spans="2:8" s="2" customFormat="1">
      <c r="B10" s="17" t="s">
        <v>0</v>
      </c>
      <c r="C10" s="18" t="s">
        <v>2</v>
      </c>
      <c r="D10" s="17" t="s">
        <v>4</v>
      </c>
      <c r="E10" s="18" t="s">
        <v>19</v>
      </c>
      <c r="F10" s="18" t="s">
        <v>27</v>
      </c>
    </row>
    <row r="11" spans="2:8" s="2" customFormat="1" ht="23.25" customHeight="1">
      <c r="B11" s="11" t="str">
        <f>IF(AND(PeriodStart&lt;&gt;0,MonthlyTimeSheet1214161820222426[[#This Row],[Date]]&lt;&gt;""),TEXT(WEEKDAY(MonthlyTimeSheet1214161820222426[Date]),"dddd"),"")</f>
        <v>Friday</v>
      </c>
      <c r="C11" s="8">
        <f>IF(PeriodStart&lt;&gt;0,PeriodStart,"")</f>
        <v>43070</v>
      </c>
      <c r="D11" s="11" t="s">
        <v>6</v>
      </c>
      <c r="E11" t="s">
        <v>20</v>
      </c>
      <c r="F11" s="16">
        <v>0.25</v>
      </c>
    </row>
    <row r="12" spans="2:8" s="2" customFormat="1" ht="23.25" customHeight="1">
      <c r="B12" s="11" t="str">
        <f>IF(AND(PeriodStart&lt;&gt;0,MonthlyTimeSheet1214161820222426[[#This Row],[Date]]&lt;&gt;""),TEXT(WEEKDAY(MonthlyTimeSheet1214161820222426[Date]),"dddd"),"")</f>
        <v>Saturday</v>
      </c>
      <c r="C12" s="8">
        <f>IF(PeriodStart&lt;&gt;0,PeriodStart+1,"")</f>
        <v>43071</v>
      </c>
      <c r="D12" s="11" t="s">
        <v>7</v>
      </c>
      <c r="E12" t="s">
        <v>21</v>
      </c>
      <c r="F12" s="16">
        <v>0.5</v>
      </c>
    </row>
    <row r="13" spans="2:8" s="2" customFormat="1" ht="23.25" customHeight="1">
      <c r="B13" s="11" t="str">
        <f>IF(AND(PeriodStart&lt;&gt;0,MonthlyTimeSheet1214161820222426[[#This Row],[Date]]&lt;&gt;""),TEXT(WEEKDAY(MonthlyTimeSheet1214161820222426[Date]),"dddd"),"")</f>
        <v>Sunday</v>
      </c>
      <c r="C13" s="8">
        <f>IF(PeriodStart&lt;&gt;0,PeriodStart+2,"")</f>
        <v>43072</v>
      </c>
      <c r="D13" s="11" t="s">
        <v>8</v>
      </c>
      <c r="E13" t="s">
        <v>22</v>
      </c>
      <c r="F13" s="16">
        <v>1</v>
      </c>
    </row>
    <row r="14" spans="2:8" s="2" customFormat="1" ht="23.25" customHeight="1">
      <c r="B14" s="11" t="str">
        <f>IF(AND(PeriodStart&lt;&gt;0,MonthlyTimeSheet1214161820222426[[#This Row],[Date]]&lt;&gt;""),TEXT(WEEKDAY(MonthlyTimeSheet1214161820222426[Date]),"dddd"),"")</f>
        <v>Monday</v>
      </c>
      <c r="C14" s="8">
        <f>IF(PeriodStart&lt;&gt;0,PeriodStart+3,"")</f>
        <v>43073</v>
      </c>
      <c r="D14" s="11" t="s">
        <v>9</v>
      </c>
      <c r="E14"/>
      <c r="F14" s="16">
        <v>0.5</v>
      </c>
      <c r="H14"/>
    </row>
    <row r="15" spans="2:8" s="2" customFormat="1" ht="23.25" customHeight="1">
      <c r="B15" s="11" t="str">
        <f>IF(AND(PeriodStart&lt;&gt;0,MonthlyTimeSheet1214161820222426[[#This Row],[Date]]&lt;&gt;""),TEXT(WEEKDAY(MonthlyTimeSheet1214161820222426[Date]),"dddd"),"")</f>
        <v>Tuesday</v>
      </c>
      <c r="C15" s="8">
        <f>IF(PeriodStart&lt;&gt;0,PeriodStart+4,"")</f>
        <v>43074</v>
      </c>
      <c r="D15" s="11" t="s">
        <v>10</v>
      </c>
      <c r="E15"/>
      <c r="F15" s="16">
        <v>3</v>
      </c>
    </row>
    <row r="16" spans="2:8" s="2" customFormat="1" ht="23.25" customHeight="1">
      <c r="B16" s="11" t="str">
        <f>IF(AND(PeriodStart&lt;&gt;0,MonthlyTimeSheet1214161820222426[[#This Row],[Date]]&lt;&gt;""),TEXT(WEEKDAY(MonthlyTimeSheet1214161820222426[Date]),"dddd"),"")</f>
        <v>Wednesday</v>
      </c>
      <c r="C16" s="8">
        <f>IF(PeriodStart&lt;&gt;0,PeriodStart+5,"")</f>
        <v>43075</v>
      </c>
      <c r="D16" s="11" t="s">
        <v>11</v>
      </c>
      <c r="E16"/>
      <c r="F16" s="16">
        <v>3</v>
      </c>
    </row>
    <row r="17" spans="2:6" s="2" customFormat="1" ht="23.25" customHeight="1">
      <c r="B17" s="11" t="str">
        <f>IF(AND(PeriodStart&lt;&gt;0,MonthlyTimeSheet1214161820222426[[#This Row],[Date]]&lt;&gt;""),TEXT(WEEKDAY(MonthlyTimeSheet1214161820222426[Date]),"dddd"),"")</f>
        <v>Thursday</v>
      </c>
      <c r="C17" s="8">
        <f>IF(PeriodStart&lt;&gt;0,PeriodStart+6,"")</f>
        <v>43076</v>
      </c>
      <c r="D17" s="11" t="s">
        <v>28</v>
      </c>
      <c r="E17"/>
      <c r="F17" s="16">
        <v>1</v>
      </c>
    </row>
    <row r="18" spans="2:6" s="2" customFormat="1" ht="23.25" customHeight="1">
      <c r="B18" s="16" t="str">
        <f>IF(AND(PeriodStart&lt;&gt;0,MonthlyTimeSheet1214161820222426[[#This Row],[Date]]&lt;&gt;""),TEXT(WEEKDAY(MonthlyTimeSheet1214161820222426[Date]),"dddd"),"")</f>
        <v>Friday</v>
      </c>
      <c r="C18" s="8">
        <f>IF(PeriodStart&lt;&gt;0,PeriodStart+7,"")</f>
        <v>43077</v>
      </c>
      <c r="D18" s="11" t="s">
        <v>14</v>
      </c>
      <c r="E18"/>
      <c r="F18" s="16"/>
    </row>
    <row r="19" spans="2:6" s="2" customFormat="1" ht="23.25" customHeight="1">
      <c r="B19" s="16" t="str">
        <f>IF(AND(PeriodStart&lt;&gt;0,MonthlyTimeSheet1214161820222426[[#This Row],[Date]]&lt;&gt;""),TEXT(WEEKDAY(MonthlyTimeSheet1214161820222426[Date]),"dddd"),"")</f>
        <v>Saturday</v>
      </c>
      <c r="C19" s="8">
        <f>IF(PeriodStart&lt;&gt;0,PeriodStart+8,"")</f>
        <v>43078</v>
      </c>
      <c r="D19" s="11" t="s">
        <v>13</v>
      </c>
      <c r="E19"/>
      <c r="F19" s="16"/>
    </row>
    <row r="20" spans="2:6" s="2" customFormat="1" ht="23.25" customHeight="1">
      <c r="B20" s="16" t="str">
        <f>IF(AND(PeriodStart&lt;&gt;0,MonthlyTimeSheet1214161820222426[[#This Row],[Date]]&lt;&gt;""),TEXT(WEEKDAY(MonthlyTimeSheet1214161820222426[Date]),"dddd"),"")</f>
        <v>Sunday</v>
      </c>
      <c r="C20" s="8">
        <f>IF(PeriodStart&lt;&gt;0,PeriodStart+9,"")</f>
        <v>43079</v>
      </c>
      <c r="D20" s="11"/>
      <c r="E20"/>
      <c r="F20" s="16"/>
    </row>
    <row r="21" spans="2:6" s="2" customFormat="1" ht="23.25" customHeight="1">
      <c r="B21" s="16" t="str">
        <f>IF(AND(PeriodStart&lt;&gt;0,MonthlyTimeSheet1214161820222426[[#This Row],[Date]]&lt;&gt;""),TEXT(WEEKDAY(MonthlyTimeSheet1214161820222426[Date]),"dddd"),"")</f>
        <v>Monday</v>
      </c>
      <c r="C21" s="8">
        <f>IF(PeriodStart&lt;&gt;0,PeriodStart+10,"")</f>
        <v>43080</v>
      </c>
      <c r="D21" s="11"/>
      <c r="E21"/>
      <c r="F21" s="16"/>
    </row>
    <row r="22" spans="2:6" s="2" customFormat="1" ht="23.25" customHeight="1">
      <c r="B22" s="16" t="str">
        <f>IF(AND(PeriodStart&lt;&gt;0,MonthlyTimeSheet1214161820222426[[#This Row],[Date]]&lt;&gt;""),TEXT(WEEKDAY(MonthlyTimeSheet1214161820222426[Date]),"dddd"),"")</f>
        <v>Tuesday</v>
      </c>
      <c r="C22" s="8">
        <f>IF(PeriodStart&lt;&gt;0,PeriodStart+11,"")</f>
        <v>43081</v>
      </c>
      <c r="D22" s="11"/>
      <c r="E22"/>
      <c r="F22" s="16"/>
    </row>
    <row r="23" spans="2:6" s="2" customFormat="1" ht="23.25" customHeight="1">
      <c r="B23" s="16" t="str">
        <f>IF(AND(PeriodStart&lt;&gt;0,MonthlyTimeSheet1214161820222426[[#This Row],[Date]]&lt;&gt;""),TEXT(WEEKDAY(MonthlyTimeSheet1214161820222426[Date]),"dddd"),"")</f>
        <v>Wednesday</v>
      </c>
      <c r="C23" s="8">
        <f>IF(PeriodStart&lt;&gt;0,PeriodStart+12,"")</f>
        <v>43082</v>
      </c>
      <c r="D23" s="11"/>
      <c r="E23"/>
      <c r="F23" s="16"/>
    </row>
    <row r="24" spans="2:6" s="2" customFormat="1" ht="23.25" customHeight="1">
      <c r="B24" s="16" t="str">
        <f>IF(AND(PeriodStart&lt;&gt;0,MonthlyTimeSheet1214161820222426[[#This Row],[Date]]&lt;&gt;""),TEXT(WEEKDAY(MonthlyTimeSheet1214161820222426[Date]),"dddd"),"")</f>
        <v>Thursday</v>
      </c>
      <c r="C24" s="8">
        <f>IF(PeriodStart&lt;&gt;0,PeriodStart+13,"")</f>
        <v>43083</v>
      </c>
      <c r="D24" s="11"/>
      <c r="E24"/>
      <c r="F24" s="16"/>
    </row>
    <row r="25" spans="2:6" s="2" customFormat="1" ht="23.25" customHeight="1">
      <c r="B25" s="16" t="str">
        <f>IF(AND(PeriodStart&lt;&gt;0,MonthlyTimeSheet1214161820222426[[#This Row],[Date]]&lt;&gt;""),TEXT(WEEKDAY(MonthlyTimeSheet1214161820222426[Date]),"dddd"),"")</f>
        <v>Friday</v>
      </c>
      <c r="C25" s="8">
        <f>IF(PeriodStart&lt;&gt;0,PeriodStart+14,"")</f>
        <v>43084</v>
      </c>
      <c r="D25" s="11"/>
      <c r="E25"/>
      <c r="F25" s="16"/>
    </row>
    <row r="26" spans="2:6" s="2" customFormat="1" ht="23.25" customHeight="1">
      <c r="B26" s="16" t="str">
        <f>IF(AND(PeriodStart&lt;&gt;0,MonthlyTimeSheet1214161820222426[[#This Row],[Date]]&lt;&gt;""),TEXT(WEEKDAY(MonthlyTimeSheet1214161820222426[Date]),"dddd"),"")</f>
        <v>Saturday</v>
      </c>
      <c r="C26" s="8">
        <f>IF(PeriodStart&lt;&gt;0,PeriodStart+15,"")</f>
        <v>43085</v>
      </c>
      <c r="D26" s="11"/>
      <c r="E26"/>
      <c r="F26" s="16"/>
    </row>
    <row r="27" spans="2:6" s="2" customFormat="1" ht="23.25" customHeight="1">
      <c r="B27" s="16" t="str">
        <f>IF(AND(PeriodStart&lt;&gt;0,MonthlyTimeSheet1214161820222426[[#This Row],[Date]]&lt;&gt;""),TEXT(WEEKDAY(MonthlyTimeSheet1214161820222426[Date]),"dddd"),"")</f>
        <v>Sunday</v>
      </c>
      <c r="C27" s="8">
        <f>IF(PeriodStart&lt;&gt;0,PeriodStart+16,"")</f>
        <v>43086</v>
      </c>
      <c r="D27" s="11"/>
      <c r="E27"/>
      <c r="F27" s="16"/>
    </row>
    <row r="28" spans="2:6" s="2" customFormat="1" ht="23.25" customHeight="1">
      <c r="B28" s="16" t="str">
        <f>IF(AND(PeriodStart&lt;&gt;0,MonthlyTimeSheet1214161820222426[[#This Row],[Date]]&lt;&gt;""),TEXT(WEEKDAY(MonthlyTimeSheet1214161820222426[Date]),"dddd"),"")</f>
        <v>Monday</v>
      </c>
      <c r="C28" s="8">
        <f>IF(PeriodStart&lt;&gt;0,PeriodStart+17,"")</f>
        <v>43087</v>
      </c>
      <c r="D28" s="11"/>
      <c r="E28"/>
      <c r="F28" s="16"/>
    </row>
    <row r="29" spans="2:6" s="2" customFormat="1" ht="23.25" customHeight="1">
      <c r="B29" s="16" t="str">
        <f>IF(AND(PeriodStart&lt;&gt;0,MonthlyTimeSheet1214161820222426[[#This Row],[Date]]&lt;&gt;""),TEXT(WEEKDAY(MonthlyTimeSheet1214161820222426[Date]),"dddd"),"")</f>
        <v>Tuesday</v>
      </c>
      <c r="C29" s="8">
        <f>IF(PeriodStart&lt;&gt;0,PeriodStart+18,"")</f>
        <v>43088</v>
      </c>
      <c r="D29" s="11"/>
      <c r="E29"/>
      <c r="F29" s="16"/>
    </row>
    <row r="30" spans="2:6" s="2" customFormat="1" ht="23.25" customHeight="1">
      <c r="B30" s="16" t="str">
        <f>IF(AND(PeriodStart&lt;&gt;0,MonthlyTimeSheet1214161820222426[[#This Row],[Date]]&lt;&gt;""),TEXT(WEEKDAY(MonthlyTimeSheet1214161820222426[Date]),"dddd"),"")</f>
        <v>Thursday</v>
      </c>
      <c r="C30" s="8">
        <f>IF(PeriodStart&lt;&gt;0,PeriodStart+20,"")</f>
        <v>43090</v>
      </c>
      <c r="D30" s="11"/>
      <c r="E30"/>
      <c r="F30" s="16"/>
    </row>
    <row r="31" spans="2:6" s="2" customFormat="1" ht="23.25" customHeight="1">
      <c r="B31" s="16" t="str">
        <f>IF(AND(PeriodStart&lt;&gt;0,MonthlyTimeSheet1214161820222426[[#This Row],[Date]]&lt;&gt;""),TEXT(WEEKDAY(MonthlyTimeSheet1214161820222426[Date]),"dddd"),"")</f>
        <v>Friday</v>
      </c>
      <c r="C31" s="8">
        <f>IF(PeriodStart&lt;&gt;0,PeriodStart+21,"")</f>
        <v>43091</v>
      </c>
      <c r="D31" s="11"/>
      <c r="E31"/>
      <c r="F31" s="16"/>
    </row>
    <row r="32" spans="2:6" s="2" customFormat="1" ht="23.25" customHeight="1">
      <c r="B32" s="16" t="str">
        <f>IF(AND(PeriodStart&lt;&gt;0,MonthlyTimeSheet1214161820222426[[#This Row],[Date]]&lt;&gt;""),TEXT(WEEKDAY(MonthlyTimeSheet1214161820222426[Date]),"dddd"),"")</f>
        <v>Saturday</v>
      </c>
      <c r="C32" s="8">
        <f>IF(PeriodStart&lt;&gt;0,PeriodStart+22,"")</f>
        <v>43092</v>
      </c>
      <c r="D32" s="11"/>
      <c r="E32"/>
      <c r="F32" s="16"/>
    </row>
    <row r="33" spans="2:6" s="2" customFormat="1" ht="23.25" customHeight="1">
      <c r="B33" s="16" t="str">
        <f>IF(AND(PeriodStart&lt;&gt;0,MonthlyTimeSheet1214161820222426[[#This Row],[Date]]&lt;&gt;""),TEXT(WEEKDAY(MonthlyTimeSheet1214161820222426[Date]),"dddd"),"")</f>
        <v>Sunday</v>
      </c>
      <c r="C33" s="8">
        <f>IF(PeriodStart&lt;&gt;0,PeriodStart+23,"")</f>
        <v>43093</v>
      </c>
      <c r="D33" s="11"/>
      <c r="E33"/>
      <c r="F33" s="16"/>
    </row>
    <row r="34" spans="2:6" s="2" customFormat="1" ht="23.25" customHeight="1">
      <c r="B34" s="16" t="str">
        <f>IF(AND(PeriodStart&lt;&gt;0,MonthlyTimeSheet1214161820222426[[#This Row],[Date]]&lt;&gt;""),TEXT(WEEKDAY(MonthlyTimeSheet1214161820222426[Date]),"dddd"),"")</f>
        <v>Monday</v>
      </c>
      <c r="C34" s="8">
        <f>IF(PeriodStart&lt;&gt;0,PeriodStart+24,"")</f>
        <v>43094</v>
      </c>
      <c r="D34" s="11"/>
      <c r="E34"/>
      <c r="F34" s="16"/>
    </row>
    <row r="35" spans="2:6" s="2" customFormat="1" ht="23.25" customHeight="1">
      <c r="B35" s="16" t="str">
        <f>IF(AND(PeriodStart&lt;&gt;0,MonthlyTimeSheet1214161820222426[[#This Row],[Date]]&lt;&gt;""),TEXT(WEEKDAY(MonthlyTimeSheet1214161820222426[Date]),"dddd"),"")</f>
        <v>Tuesday</v>
      </c>
      <c r="C35" s="8">
        <f>IF(PeriodStart&lt;&gt;0,PeriodStart+25,"")</f>
        <v>43095</v>
      </c>
      <c r="D35" s="11"/>
      <c r="E35"/>
      <c r="F35" s="16"/>
    </row>
    <row r="36" spans="2:6" s="2" customFormat="1" ht="23.25" customHeight="1">
      <c r="B36" s="11" t="str">
        <f>IF(AND(PeriodStart&lt;&gt;0,MonthlyTimeSheet1214161820222426[[#This Row],[Date]]&lt;&gt;""),TEXT(WEEKDAY(MonthlyTimeSheet1214161820222426[Date]),"dddd"),"")</f>
        <v>Wednesday</v>
      </c>
      <c r="C36" s="8">
        <f>IF(PeriodStart&lt;&gt;0,PeriodStart+26,"")</f>
        <v>43096</v>
      </c>
      <c r="D36" s="11"/>
      <c r="E36"/>
      <c r="F36" s="16"/>
    </row>
    <row r="37" spans="2:6" customFormat="1" ht="18.75" customHeight="1">
      <c r="B37" s="11" t="str">
        <f>IF(AND(PeriodStart&lt;&gt;0,MonthlyTimeSheet1214161820222426[[#This Row],[Date]]&lt;&gt;""),TEXT(WEEKDAY(MonthlyTimeSheet1214161820222426[Date]),"dddd"),"")</f>
        <v>Thursday</v>
      </c>
      <c r="C37" s="8">
        <f>IF(PeriodStart&lt;&gt;0,PeriodStart+27,"")</f>
        <v>43097</v>
      </c>
      <c r="D37" s="11"/>
      <c r="F37" s="16"/>
    </row>
    <row r="38" spans="2:6" customFormat="1" ht="18.75" customHeight="1">
      <c r="B38" s="11" t="str">
        <f>IF(AND(PeriodStart&lt;&gt;0,MonthlyTimeSheet1214161820222426[[#This Row],[Date]]&lt;&gt;""),TEXT(WEEKDAY(MonthlyTimeSheet1214161820222426[Date]),"dddd"),"")</f>
        <v>Friday</v>
      </c>
      <c r="C38" s="8">
        <f>IF(PeriodStart&lt;&gt;0,IF(PeriodStart+28&lt;=DATE(YEAR(PeriodStart),MONTH(PeriodStart)+1,0),PeriodStart+28,""),"")</f>
        <v>43098</v>
      </c>
      <c r="D38" s="11"/>
      <c r="F38" s="16"/>
    </row>
    <row r="39" spans="2:6" customFormat="1" ht="18.75" customHeight="1">
      <c r="B39" s="11" t="str">
        <f>IF(AND(PeriodStart&lt;&gt;0,MonthlyTimeSheet1214161820222426[[#This Row],[Date]]&lt;&gt;""),TEXT(WEEKDAY(MonthlyTimeSheet1214161820222426[Date]),"dddd"),"")</f>
        <v>Saturday</v>
      </c>
      <c r="C39" s="8">
        <f>IF(PeriodStart&lt;&gt;0,IF(PeriodStart+29&lt;=DATE(YEAR(PeriodStart),MONTH(PeriodStart)+1,0),PeriodStart+29,""),"")</f>
        <v>43099</v>
      </c>
      <c r="D39" s="11"/>
      <c r="F39" s="16"/>
    </row>
    <row r="40" spans="2:6" customFormat="1" ht="18.75" customHeight="1">
      <c r="B40" s="11" t="str">
        <f>IF(AND(PeriodStart&lt;&gt;0,MonthlyTimeSheet1214161820222426[[#This Row],[Date]]&lt;&gt;""),TEXT(WEEKDAY(MonthlyTimeSheet1214161820222426[Date]),"dddd"),"")</f>
        <v>Sunday</v>
      </c>
      <c r="C40" s="8">
        <f>IF(PeriodStart&lt;&gt;0,IF(PeriodStart+30&lt;=DATE(YEAR(PeriodStart),MONTH(PeriodStart)+1,0),PeriodStart+30,""),"")</f>
        <v>43100</v>
      </c>
      <c r="D40" s="11"/>
      <c r="F40" s="16"/>
    </row>
    <row r="41" spans="2:6" customFormat="1" ht="27" customHeight="1">
      <c r="B41" s="11" t="s">
        <v>1</v>
      </c>
      <c r="C41" s="9"/>
      <c r="D41" s="11"/>
      <c r="E41" s="11"/>
      <c r="F41" s="12">
        <f>SUBTOTAL(109,MonthlyTimeSheet1214161820222426[Total hours])</f>
        <v>9.25</v>
      </c>
    </row>
    <row r="42" spans="2:6" customFormat="1" ht="48" customHeight="1">
      <c r="B42" s="5"/>
      <c r="C42" s="5"/>
      <c r="D42" s="5"/>
      <c r="F42" s="14"/>
    </row>
    <row r="43" spans="2:6" customFormat="1">
      <c r="B43" s="13" t="s">
        <v>23</v>
      </c>
      <c r="C43" s="13"/>
      <c r="D43" s="13"/>
      <c r="E43" s="3"/>
      <c r="F43" s="15" t="s">
        <v>2</v>
      </c>
    </row>
    <row r="44" spans="2:6" customFormat="1" ht="48" customHeight="1">
      <c r="B44" s="5"/>
      <c r="C44" s="5"/>
      <c r="D44" s="5"/>
      <c r="E44" s="5"/>
      <c r="F44" s="14"/>
    </row>
    <row r="45" spans="2:6" customFormat="1">
      <c r="B45" s="13" t="s">
        <v>24</v>
      </c>
      <c r="C45" s="13"/>
      <c r="D45" s="13"/>
      <c r="E45" s="3"/>
      <c r="F45" s="15" t="s">
        <v>2</v>
      </c>
    </row>
    <row r="46" spans="2:6" customFormat="1"/>
    <row r="47" spans="2:6" customFormat="1"/>
    <row r="48" spans="2:6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spans="2:6" customFormat="1"/>
    <row r="114" spans="2:6" customFormat="1"/>
    <row r="115" spans="2:6" customFormat="1"/>
    <row r="116" spans="2:6" customFormat="1"/>
    <row r="117" spans="2:6" customFormat="1"/>
    <row r="118" spans="2:6" customFormat="1"/>
    <row r="119" spans="2:6" customFormat="1"/>
    <row r="120" spans="2:6" customFormat="1"/>
    <row r="121" spans="2:6" customFormat="1"/>
    <row r="122" spans="2:6" customFormat="1"/>
    <row r="123" spans="2:6" customFormat="1"/>
    <row r="124" spans="2:6" customFormat="1"/>
    <row r="125" spans="2:6" customFormat="1"/>
    <row r="126" spans="2:6" customFormat="1"/>
    <row r="127" spans="2:6" customFormat="1"/>
    <row r="128" spans="2:6">
      <c r="B128"/>
      <c r="C128"/>
      <c r="D128"/>
      <c r="E128"/>
      <c r="F128"/>
    </row>
    <row r="129" spans="2:6">
      <c r="B129"/>
      <c r="C129"/>
      <c r="D129"/>
      <c r="E129"/>
      <c r="F129"/>
    </row>
    <row r="130" spans="2:6">
      <c r="B130"/>
      <c r="C130"/>
      <c r="D130"/>
      <c r="E130"/>
      <c r="F130"/>
    </row>
    <row r="131" spans="2:6">
      <c r="B131"/>
      <c r="C131"/>
      <c r="D131"/>
      <c r="E131"/>
      <c r="F131"/>
    </row>
    <row r="132" spans="2:6">
      <c r="B132"/>
      <c r="C132"/>
      <c r="D132"/>
      <c r="E132"/>
      <c r="F132"/>
    </row>
    <row r="133" spans="2:6">
      <c r="B133"/>
      <c r="C133"/>
      <c r="D133"/>
      <c r="E133"/>
      <c r="F133"/>
    </row>
    <row r="134" spans="2:6">
      <c r="B134"/>
      <c r="C134"/>
      <c r="D134"/>
      <c r="E134"/>
      <c r="F134"/>
    </row>
    <row r="135" spans="2:6">
      <c r="B135"/>
      <c r="C135"/>
      <c r="D135"/>
      <c r="E135"/>
      <c r="F135"/>
    </row>
    <row r="136" spans="2:6">
      <c r="B136"/>
      <c r="C136"/>
      <c r="D136"/>
      <c r="E136"/>
      <c r="F136"/>
    </row>
    <row r="137" spans="2:6">
      <c r="B137"/>
      <c r="C137"/>
      <c r="D137"/>
      <c r="E137"/>
      <c r="F137"/>
    </row>
  </sheetData>
  <mergeCells count="3">
    <mergeCell ref="B1:F1"/>
    <mergeCell ref="B2:F2"/>
    <mergeCell ref="B3:F3"/>
  </mergeCells>
  <dataValidations count="2">
    <dataValidation type="list" allowBlank="1" showInputMessage="1" showErrorMessage="1" errorTitle="Invaild Selection" error="If you need to add a new Project Code to this list you can add new list items to the Project Code Lookup table on the worksheet named Lookup Lists." sqref="D11:D40">
      <formula1>ProjectList</formula1>
    </dataValidation>
    <dataValidation type="list" allowBlank="1" showInputMessage="1" showErrorMessage="1" error="If you need to add a new Client to this list you can add new list items to the Client Lookup table on the worksheet named Lookup Lists." sqref="E11:E40">
      <formula1>ClientList</formula1>
    </dataValidation>
  </dataValidations>
  <printOptions horizontalCentered="1"/>
  <pageMargins left="0.5" right="0.5" top="0.75" bottom="0" header="0.5" footer="0"/>
  <pageSetup orientation="portrait" horizontalDpi="4294967292" verticalDpi="4294967292"/>
  <headerFooter alignWithMargins="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0"/>
  <sheetViews>
    <sheetView workbookViewId="0">
      <selection activeCell="B34" sqref="B34"/>
    </sheetView>
  </sheetViews>
  <sheetFormatPr defaultColWidth="8.875" defaultRowHeight="15.75"/>
  <cols>
    <col min="1" max="1" width="19.625" customWidth="1"/>
    <col min="2" max="2" width="18.5" customWidth="1"/>
    <col min="3" max="3" width="14.5" customWidth="1"/>
  </cols>
  <sheetData>
    <row r="1" spans="1:2">
      <c r="A1" t="s">
        <v>5</v>
      </c>
      <c r="B1" t="s">
        <v>12</v>
      </c>
    </row>
    <row r="2" spans="1:2">
      <c r="A2" t="s">
        <v>6</v>
      </c>
      <c r="B2" t="s">
        <v>20</v>
      </c>
    </row>
    <row r="3" spans="1:2">
      <c r="A3" t="s">
        <v>7</v>
      </c>
      <c r="B3" t="s">
        <v>21</v>
      </c>
    </row>
    <row r="4" spans="1:2">
      <c r="A4" s="14" t="s">
        <v>8</v>
      </c>
      <c r="B4" s="14" t="s">
        <v>22</v>
      </c>
    </row>
    <row r="5" spans="1:2">
      <c r="A5" s="14" t="s">
        <v>9</v>
      </c>
    </row>
    <row r="6" spans="1:2">
      <c r="A6" s="14" t="s">
        <v>10</v>
      </c>
    </row>
    <row r="7" spans="1:2">
      <c r="A7" s="14" t="s">
        <v>11</v>
      </c>
    </row>
    <row r="8" spans="1:2">
      <c r="A8" s="14" t="s">
        <v>28</v>
      </c>
    </row>
    <row r="9" spans="1:2">
      <c r="A9" s="14" t="s">
        <v>14</v>
      </c>
    </row>
    <row r="10" spans="1:2">
      <c r="A10" s="14" t="s">
        <v>13</v>
      </c>
    </row>
  </sheetData>
  <pageMargins left="0.7" right="0.7" top="0.75" bottom="0.75" header="0.3" footer="0.3"/>
  <pageSetup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137"/>
  <sheetViews>
    <sheetView showGridLines="0" showZeros="0" workbookViewId="0">
      <selection activeCell="D10" sqref="D10"/>
    </sheetView>
  </sheetViews>
  <sheetFormatPr defaultColWidth="8.875" defaultRowHeight="15.75"/>
  <cols>
    <col min="1" max="1" width="3.5" style="1" customWidth="1"/>
    <col min="2" max="2" width="17" style="1" customWidth="1"/>
    <col min="3" max="3" width="11.5" style="1" customWidth="1"/>
    <col min="4" max="4" width="29.875" style="1" customWidth="1"/>
    <col min="5" max="5" width="21.5" style="1" customWidth="1"/>
    <col min="6" max="6" width="19.5" style="1" customWidth="1"/>
    <col min="7" max="7" width="8.875" style="1" customWidth="1"/>
    <col min="8" max="16384" width="8.875" style="1"/>
  </cols>
  <sheetData>
    <row r="1" spans="2:8" ht="36" customHeight="1" thickBot="1">
      <c r="B1" s="20" t="s">
        <v>26</v>
      </c>
      <c r="C1" s="20"/>
      <c r="D1" s="20"/>
      <c r="E1" s="20"/>
      <c r="F1" s="20"/>
    </row>
    <row r="2" spans="2:8" ht="31.5" customHeight="1" thickTop="1" thickBot="1">
      <c r="B2" s="21" t="s">
        <v>18</v>
      </c>
      <c r="C2" s="21"/>
      <c r="D2" s="21"/>
      <c r="E2" s="21"/>
      <c r="F2" s="21"/>
    </row>
    <row r="3" spans="2:8" ht="25.5" customHeight="1" thickTop="1">
      <c r="B3" s="22" t="s">
        <v>3</v>
      </c>
      <c r="C3" s="22"/>
      <c r="D3" s="22"/>
      <c r="E3" s="22"/>
      <c r="F3" s="22"/>
    </row>
    <row r="4" spans="2:8" ht="17.100000000000001" customHeight="1">
      <c r="B4" s="6" t="s">
        <v>15</v>
      </c>
      <c r="C4"/>
      <c r="D4" s="4"/>
      <c r="E4"/>
      <c r="F4"/>
    </row>
    <row r="5" spans="2:8" ht="17.100000000000001" customHeight="1">
      <c r="B5" s="6" t="s">
        <v>16</v>
      </c>
      <c r="C5"/>
      <c r="E5" s="7" t="s">
        <v>29</v>
      </c>
      <c r="F5" s="8">
        <v>42767</v>
      </c>
    </row>
    <row r="6" spans="2:8" ht="17.100000000000001" customHeight="1">
      <c r="B6" s="10" t="s">
        <v>17</v>
      </c>
      <c r="C6"/>
      <c r="E6" s="7"/>
      <c r="F6" s="19"/>
    </row>
    <row r="7" spans="2:8">
      <c r="B7" s="6" t="s">
        <v>25</v>
      </c>
      <c r="E7" s="7"/>
      <c r="F7" s="9"/>
    </row>
    <row r="8" spans="2:8">
      <c r="D8"/>
    </row>
    <row r="9" spans="2:8">
      <c r="D9"/>
    </row>
    <row r="10" spans="2:8" s="2" customFormat="1">
      <c r="B10" s="17" t="s">
        <v>0</v>
      </c>
      <c r="C10" s="18" t="s">
        <v>2</v>
      </c>
      <c r="D10" s="17" t="s">
        <v>4</v>
      </c>
      <c r="E10" s="18" t="s">
        <v>19</v>
      </c>
      <c r="F10" s="18" t="s">
        <v>27</v>
      </c>
    </row>
    <row r="11" spans="2:8" s="2" customFormat="1" ht="23.25" customHeight="1">
      <c r="B11" s="11" t="str">
        <f>IF(AND(PeriodStart&lt;&gt;0,MonthlyTimeSheet6[[#This Row],[Date]]&lt;&gt;""),TEXT(WEEKDAY(MonthlyTimeSheet6[Date]),"dddd"),"")</f>
        <v>Wednesday</v>
      </c>
      <c r="C11" s="8">
        <f>IF(PeriodStart&lt;&gt;0,PeriodStart,"")</f>
        <v>42767</v>
      </c>
      <c r="D11" s="11" t="s">
        <v>6</v>
      </c>
      <c r="E11" t="s">
        <v>20</v>
      </c>
      <c r="F11" s="16">
        <v>0.25</v>
      </c>
    </row>
    <row r="12" spans="2:8" s="2" customFormat="1" ht="23.25" customHeight="1">
      <c r="B12" s="11" t="str">
        <f>IF(AND(PeriodStart&lt;&gt;0,MonthlyTimeSheet6[[#This Row],[Date]]&lt;&gt;""),TEXT(WEEKDAY(MonthlyTimeSheet6[Date]),"dddd"),"")</f>
        <v>Thursday</v>
      </c>
      <c r="C12" s="8">
        <f>IF(PeriodStart&lt;&gt;0,PeriodStart+1,"")</f>
        <v>42768</v>
      </c>
      <c r="D12" s="11" t="s">
        <v>7</v>
      </c>
      <c r="E12" t="s">
        <v>21</v>
      </c>
      <c r="F12" s="16">
        <v>0.5</v>
      </c>
    </row>
    <row r="13" spans="2:8" s="2" customFormat="1" ht="23.25" customHeight="1">
      <c r="B13" s="11" t="str">
        <f>IF(AND(PeriodStart&lt;&gt;0,MonthlyTimeSheet6[[#This Row],[Date]]&lt;&gt;""),TEXT(WEEKDAY(MonthlyTimeSheet6[Date]),"dddd"),"")</f>
        <v>Friday</v>
      </c>
      <c r="C13" s="8">
        <f>IF(PeriodStart&lt;&gt;0,PeriodStart+2,"")</f>
        <v>42769</v>
      </c>
      <c r="D13" s="11" t="s">
        <v>8</v>
      </c>
      <c r="E13" t="s">
        <v>22</v>
      </c>
      <c r="F13" s="16">
        <v>1</v>
      </c>
    </row>
    <row r="14" spans="2:8" s="2" customFormat="1" ht="23.25" customHeight="1">
      <c r="B14" s="11" t="str">
        <f>IF(AND(PeriodStart&lt;&gt;0,MonthlyTimeSheet6[[#This Row],[Date]]&lt;&gt;""),TEXT(WEEKDAY(MonthlyTimeSheet6[Date]),"dddd"),"")</f>
        <v>Saturday</v>
      </c>
      <c r="C14" s="8">
        <f>IF(PeriodStart&lt;&gt;0,PeriodStart+3,"")</f>
        <v>42770</v>
      </c>
      <c r="D14" s="11" t="s">
        <v>9</v>
      </c>
      <c r="E14"/>
      <c r="F14" s="16">
        <v>0.5</v>
      </c>
      <c r="H14"/>
    </row>
    <row r="15" spans="2:8" s="2" customFormat="1" ht="23.25" customHeight="1">
      <c r="B15" s="11" t="str">
        <f>IF(AND(PeriodStart&lt;&gt;0,MonthlyTimeSheet6[[#This Row],[Date]]&lt;&gt;""),TEXT(WEEKDAY(MonthlyTimeSheet6[Date]),"dddd"),"")</f>
        <v>Sunday</v>
      </c>
      <c r="C15" s="8">
        <f>IF(PeriodStart&lt;&gt;0,PeriodStart+4,"")</f>
        <v>42771</v>
      </c>
      <c r="D15" s="11" t="s">
        <v>10</v>
      </c>
      <c r="E15"/>
      <c r="F15" s="16">
        <v>3</v>
      </c>
    </row>
    <row r="16" spans="2:8" s="2" customFormat="1" ht="23.25" customHeight="1">
      <c r="B16" s="11" t="str">
        <f>IF(AND(PeriodStart&lt;&gt;0,MonthlyTimeSheet6[[#This Row],[Date]]&lt;&gt;""),TEXT(WEEKDAY(MonthlyTimeSheet6[Date]),"dddd"),"")</f>
        <v>Monday</v>
      </c>
      <c r="C16" s="8">
        <f>IF(PeriodStart&lt;&gt;0,PeriodStart+5,"")</f>
        <v>42772</v>
      </c>
      <c r="D16" s="11" t="s">
        <v>11</v>
      </c>
      <c r="E16"/>
      <c r="F16" s="16">
        <v>3</v>
      </c>
    </row>
    <row r="17" spans="2:6" s="2" customFormat="1" ht="23.25" customHeight="1">
      <c r="B17" s="11" t="str">
        <f>IF(AND(PeriodStart&lt;&gt;0,MonthlyTimeSheet6[[#This Row],[Date]]&lt;&gt;""),TEXT(WEEKDAY(MonthlyTimeSheet6[Date]),"dddd"),"")</f>
        <v>Tuesday</v>
      </c>
      <c r="C17" s="8">
        <f>IF(PeriodStart&lt;&gt;0,PeriodStart+6,"")</f>
        <v>42773</v>
      </c>
      <c r="D17" s="11" t="s">
        <v>28</v>
      </c>
      <c r="E17"/>
      <c r="F17" s="16">
        <v>1</v>
      </c>
    </row>
    <row r="18" spans="2:6" s="2" customFormat="1" ht="23.25" customHeight="1">
      <c r="B18" s="16" t="str">
        <f>IF(AND(PeriodStart&lt;&gt;0,MonthlyTimeSheet6[[#This Row],[Date]]&lt;&gt;""),TEXT(WEEKDAY(MonthlyTimeSheet6[Date]),"dddd"),"")</f>
        <v>Wednesday</v>
      </c>
      <c r="C18" s="8">
        <f>IF(PeriodStart&lt;&gt;0,PeriodStart+7,"")</f>
        <v>42774</v>
      </c>
      <c r="D18" s="11" t="s">
        <v>14</v>
      </c>
      <c r="E18"/>
      <c r="F18" s="16"/>
    </row>
    <row r="19" spans="2:6" s="2" customFormat="1" ht="23.25" customHeight="1">
      <c r="B19" s="16" t="str">
        <f>IF(AND(PeriodStart&lt;&gt;0,MonthlyTimeSheet6[[#This Row],[Date]]&lt;&gt;""),TEXT(WEEKDAY(MonthlyTimeSheet6[Date]),"dddd"),"")</f>
        <v>Thursday</v>
      </c>
      <c r="C19" s="8">
        <f>IF(PeriodStart&lt;&gt;0,PeriodStart+8,"")</f>
        <v>42775</v>
      </c>
      <c r="D19" s="11" t="s">
        <v>13</v>
      </c>
      <c r="E19"/>
      <c r="F19" s="16"/>
    </row>
    <row r="20" spans="2:6" s="2" customFormat="1" ht="23.25" customHeight="1">
      <c r="B20" s="16" t="str">
        <f>IF(AND(PeriodStart&lt;&gt;0,MonthlyTimeSheet6[[#This Row],[Date]]&lt;&gt;""),TEXT(WEEKDAY(MonthlyTimeSheet6[Date]),"dddd"),"")</f>
        <v>Friday</v>
      </c>
      <c r="C20" s="8">
        <f>IF(PeriodStart&lt;&gt;0,PeriodStart+9,"")</f>
        <v>42776</v>
      </c>
      <c r="D20" s="11"/>
      <c r="E20"/>
      <c r="F20" s="16"/>
    </row>
    <row r="21" spans="2:6" s="2" customFormat="1" ht="23.25" customHeight="1">
      <c r="B21" s="16" t="str">
        <f>IF(AND(PeriodStart&lt;&gt;0,MonthlyTimeSheet6[[#This Row],[Date]]&lt;&gt;""),TEXT(WEEKDAY(MonthlyTimeSheet6[Date]),"dddd"),"")</f>
        <v>Saturday</v>
      </c>
      <c r="C21" s="8">
        <f>IF(PeriodStart&lt;&gt;0,PeriodStart+10,"")</f>
        <v>42777</v>
      </c>
      <c r="D21" s="11"/>
      <c r="E21"/>
      <c r="F21" s="16"/>
    </row>
    <row r="22" spans="2:6" s="2" customFormat="1" ht="23.25" customHeight="1">
      <c r="B22" s="16" t="str">
        <f>IF(AND(PeriodStart&lt;&gt;0,MonthlyTimeSheet6[[#This Row],[Date]]&lt;&gt;""),TEXT(WEEKDAY(MonthlyTimeSheet6[Date]),"dddd"),"")</f>
        <v>Sunday</v>
      </c>
      <c r="C22" s="8">
        <f>IF(PeriodStart&lt;&gt;0,PeriodStart+11,"")</f>
        <v>42778</v>
      </c>
      <c r="D22" s="11"/>
      <c r="E22"/>
      <c r="F22" s="16"/>
    </row>
    <row r="23" spans="2:6" s="2" customFormat="1" ht="23.25" customHeight="1">
      <c r="B23" s="16" t="str">
        <f>IF(AND(PeriodStart&lt;&gt;0,MonthlyTimeSheet6[[#This Row],[Date]]&lt;&gt;""),TEXT(WEEKDAY(MonthlyTimeSheet6[Date]),"dddd"),"")</f>
        <v>Monday</v>
      </c>
      <c r="C23" s="8">
        <f>IF(PeriodStart&lt;&gt;0,PeriodStart+12,"")</f>
        <v>42779</v>
      </c>
      <c r="D23" s="11"/>
      <c r="E23"/>
      <c r="F23" s="16"/>
    </row>
    <row r="24" spans="2:6" s="2" customFormat="1" ht="23.25" customHeight="1">
      <c r="B24" s="16" t="str">
        <f>IF(AND(PeriodStart&lt;&gt;0,MonthlyTimeSheet6[[#This Row],[Date]]&lt;&gt;""),TEXT(WEEKDAY(MonthlyTimeSheet6[Date]),"dddd"),"")</f>
        <v>Tuesday</v>
      </c>
      <c r="C24" s="8">
        <f>IF(PeriodStart&lt;&gt;0,PeriodStart+13,"")</f>
        <v>42780</v>
      </c>
      <c r="D24" s="11"/>
      <c r="E24"/>
      <c r="F24" s="16"/>
    </row>
    <row r="25" spans="2:6" s="2" customFormat="1" ht="23.25" customHeight="1">
      <c r="B25" s="16" t="str">
        <f>IF(AND(PeriodStart&lt;&gt;0,MonthlyTimeSheet6[[#This Row],[Date]]&lt;&gt;""),TEXT(WEEKDAY(MonthlyTimeSheet6[Date]),"dddd"),"")</f>
        <v>Wednesday</v>
      </c>
      <c r="C25" s="8">
        <f>IF(PeriodStart&lt;&gt;0,PeriodStart+14,"")</f>
        <v>42781</v>
      </c>
      <c r="D25" s="11"/>
      <c r="E25"/>
      <c r="F25" s="16"/>
    </row>
    <row r="26" spans="2:6" s="2" customFormat="1" ht="23.25" customHeight="1">
      <c r="B26" s="16" t="str">
        <f>IF(AND(PeriodStart&lt;&gt;0,MonthlyTimeSheet6[[#This Row],[Date]]&lt;&gt;""),TEXT(WEEKDAY(MonthlyTimeSheet6[Date]),"dddd"),"")</f>
        <v>Thursday</v>
      </c>
      <c r="C26" s="8">
        <f>IF(PeriodStart&lt;&gt;0,PeriodStart+15,"")</f>
        <v>42782</v>
      </c>
      <c r="D26" s="11"/>
      <c r="E26"/>
      <c r="F26" s="16"/>
    </row>
    <row r="27" spans="2:6" s="2" customFormat="1" ht="23.25" customHeight="1">
      <c r="B27" s="16" t="str">
        <f>IF(AND(PeriodStart&lt;&gt;0,MonthlyTimeSheet6[[#This Row],[Date]]&lt;&gt;""),TEXT(WEEKDAY(MonthlyTimeSheet6[Date]),"dddd"),"")</f>
        <v>Friday</v>
      </c>
      <c r="C27" s="8">
        <f>IF(PeriodStart&lt;&gt;0,PeriodStart+16,"")</f>
        <v>42783</v>
      </c>
      <c r="D27" s="11"/>
      <c r="E27"/>
      <c r="F27" s="16"/>
    </row>
    <row r="28" spans="2:6" s="2" customFormat="1" ht="23.25" customHeight="1">
      <c r="B28" s="16" t="str">
        <f>IF(AND(PeriodStart&lt;&gt;0,MonthlyTimeSheet6[[#This Row],[Date]]&lt;&gt;""),TEXT(WEEKDAY(MonthlyTimeSheet6[Date]),"dddd"),"")</f>
        <v>Saturday</v>
      </c>
      <c r="C28" s="8">
        <f>IF(PeriodStart&lt;&gt;0,PeriodStart+17,"")</f>
        <v>42784</v>
      </c>
      <c r="D28" s="11"/>
      <c r="E28"/>
      <c r="F28" s="16"/>
    </row>
    <row r="29" spans="2:6" s="2" customFormat="1" ht="23.25" customHeight="1">
      <c r="B29" s="16" t="str">
        <f>IF(AND(PeriodStart&lt;&gt;0,MonthlyTimeSheet6[[#This Row],[Date]]&lt;&gt;""),TEXT(WEEKDAY(MonthlyTimeSheet6[Date]),"dddd"),"")</f>
        <v>Sunday</v>
      </c>
      <c r="C29" s="8">
        <f>IF(PeriodStart&lt;&gt;0,PeriodStart+18,"")</f>
        <v>42785</v>
      </c>
      <c r="D29" s="11"/>
      <c r="E29"/>
      <c r="F29" s="16"/>
    </row>
    <row r="30" spans="2:6" s="2" customFormat="1" ht="23.25" customHeight="1">
      <c r="B30" s="16" t="str">
        <f>IF(AND(PeriodStart&lt;&gt;0,MonthlyTimeSheet6[[#This Row],[Date]]&lt;&gt;""),TEXT(WEEKDAY(MonthlyTimeSheet6[Date]),"dddd"),"")</f>
        <v>Tuesday</v>
      </c>
      <c r="C30" s="8">
        <f>IF(PeriodStart&lt;&gt;0,PeriodStart+20,"")</f>
        <v>42787</v>
      </c>
      <c r="D30" s="11"/>
      <c r="E30"/>
      <c r="F30" s="16"/>
    </row>
    <row r="31" spans="2:6" s="2" customFormat="1" ht="23.25" customHeight="1">
      <c r="B31" s="16" t="str">
        <f>IF(AND(PeriodStart&lt;&gt;0,MonthlyTimeSheet6[[#This Row],[Date]]&lt;&gt;""),TEXT(WEEKDAY(MonthlyTimeSheet6[Date]),"dddd"),"")</f>
        <v>Wednesday</v>
      </c>
      <c r="C31" s="8">
        <f>IF(PeriodStart&lt;&gt;0,PeriodStart+21,"")</f>
        <v>42788</v>
      </c>
      <c r="D31" s="11"/>
      <c r="E31"/>
      <c r="F31" s="16"/>
    </row>
    <row r="32" spans="2:6" s="2" customFormat="1" ht="23.25" customHeight="1">
      <c r="B32" s="16" t="str">
        <f>IF(AND(PeriodStart&lt;&gt;0,MonthlyTimeSheet6[[#This Row],[Date]]&lt;&gt;""),TEXT(WEEKDAY(MonthlyTimeSheet6[Date]),"dddd"),"")</f>
        <v>Thursday</v>
      </c>
      <c r="C32" s="8">
        <f>IF(PeriodStart&lt;&gt;0,PeriodStart+22,"")</f>
        <v>42789</v>
      </c>
      <c r="D32" s="11"/>
      <c r="E32"/>
      <c r="F32" s="16"/>
    </row>
    <row r="33" spans="2:6" s="2" customFormat="1" ht="23.25" customHeight="1">
      <c r="B33" s="16" t="str">
        <f>IF(AND(PeriodStart&lt;&gt;0,MonthlyTimeSheet6[[#This Row],[Date]]&lt;&gt;""),TEXT(WEEKDAY(MonthlyTimeSheet6[Date]),"dddd"),"")</f>
        <v>Friday</v>
      </c>
      <c r="C33" s="8">
        <f>IF(PeriodStart&lt;&gt;0,PeriodStart+23,"")</f>
        <v>42790</v>
      </c>
      <c r="D33" s="11"/>
      <c r="E33"/>
      <c r="F33" s="16"/>
    </row>
    <row r="34" spans="2:6" s="2" customFormat="1" ht="23.25" customHeight="1">
      <c r="B34" s="16" t="str">
        <f>IF(AND(PeriodStart&lt;&gt;0,MonthlyTimeSheet6[[#This Row],[Date]]&lt;&gt;""),TEXT(WEEKDAY(MonthlyTimeSheet6[Date]),"dddd"),"")</f>
        <v>Saturday</v>
      </c>
      <c r="C34" s="8">
        <f>IF(PeriodStart&lt;&gt;0,PeriodStart+24,"")</f>
        <v>42791</v>
      </c>
      <c r="D34" s="11"/>
      <c r="E34"/>
      <c r="F34" s="16"/>
    </row>
    <row r="35" spans="2:6" s="2" customFormat="1" ht="23.25" customHeight="1">
      <c r="B35" s="16" t="str">
        <f>IF(AND(PeriodStart&lt;&gt;0,MonthlyTimeSheet6[[#This Row],[Date]]&lt;&gt;""),TEXT(WEEKDAY(MonthlyTimeSheet6[Date]),"dddd"),"")</f>
        <v>Sunday</v>
      </c>
      <c r="C35" s="8">
        <f>IF(PeriodStart&lt;&gt;0,PeriodStart+25,"")</f>
        <v>42792</v>
      </c>
      <c r="D35" s="11"/>
      <c r="E35"/>
      <c r="F35" s="16"/>
    </row>
    <row r="36" spans="2:6" s="2" customFormat="1" ht="23.25" customHeight="1">
      <c r="B36" s="11" t="str">
        <f>IF(AND(PeriodStart&lt;&gt;0,MonthlyTimeSheet6[[#This Row],[Date]]&lt;&gt;""),TEXT(WEEKDAY(MonthlyTimeSheet6[Date]),"dddd"),"")</f>
        <v>Monday</v>
      </c>
      <c r="C36" s="8">
        <f>IF(PeriodStart&lt;&gt;0,PeriodStart+26,"")</f>
        <v>42793</v>
      </c>
      <c r="D36" s="11"/>
      <c r="E36"/>
      <c r="F36" s="16"/>
    </row>
    <row r="37" spans="2:6" customFormat="1" ht="18.75" customHeight="1">
      <c r="B37" s="11" t="str">
        <f>IF(AND(PeriodStart&lt;&gt;0,MonthlyTimeSheet6[[#This Row],[Date]]&lt;&gt;""),TEXT(WEEKDAY(MonthlyTimeSheet6[Date]),"dddd"),"")</f>
        <v>Tuesday</v>
      </c>
      <c r="C37" s="8">
        <f>IF(PeriodStart&lt;&gt;0,PeriodStart+27,"")</f>
        <v>42794</v>
      </c>
      <c r="D37" s="11"/>
      <c r="F37" s="16"/>
    </row>
    <row r="38" spans="2:6" customFormat="1" ht="18.75" customHeight="1">
      <c r="B38" s="11" t="str">
        <f>IF(AND(PeriodStart&lt;&gt;0,MonthlyTimeSheet6[[#This Row],[Date]]&lt;&gt;""),TEXT(WEEKDAY(MonthlyTimeSheet6[Date]),"dddd"),"")</f>
        <v/>
      </c>
      <c r="C38" s="8" t="str">
        <f>IF(PeriodStart&lt;&gt;0,IF(PeriodStart+28&lt;=DATE(YEAR(PeriodStart),MONTH(PeriodStart)+1,0),PeriodStart+28,""),"")</f>
        <v/>
      </c>
      <c r="D38" s="11"/>
      <c r="F38" s="16"/>
    </row>
    <row r="39" spans="2:6" customFormat="1" ht="18.75" customHeight="1">
      <c r="B39" s="11" t="str">
        <f>IF(AND(PeriodStart&lt;&gt;0,MonthlyTimeSheet6[[#This Row],[Date]]&lt;&gt;""),TEXT(WEEKDAY(MonthlyTimeSheet6[Date]),"dddd"),"")</f>
        <v/>
      </c>
      <c r="C39" s="8" t="str">
        <f>IF(PeriodStart&lt;&gt;0,IF(PeriodStart+29&lt;=DATE(YEAR(PeriodStart),MONTH(PeriodStart)+1,0),PeriodStart+29,""),"")</f>
        <v/>
      </c>
      <c r="D39" s="11"/>
      <c r="F39" s="16"/>
    </row>
    <row r="40" spans="2:6" customFormat="1" ht="18.75" customHeight="1">
      <c r="B40" s="11" t="str">
        <f>IF(AND(PeriodStart&lt;&gt;0,MonthlyTimeSheet6[[#This Row],[Date]]&lt;&gt;""),TEXT(WEEKDAY(MonthlyTimeSheet6[Date]),"dddd"),"")</f>
        <v/>
      </c>
      <c r="C40" s="8" t="str">
        <f>IF(PeriodStart&lt;&gt;0,IF(PeriodStart+30&lt;=DATE(YEAR(PeriodStart),MONTH(PeriodStart)+1,0),PeriodStart+30,""),"")</f>
        <v/>
      </c>
      <c r="D40" s="11"/>
      <c r="F40" s="16"/>
    </row>
    <row r="41" spans="2:6" customFormat="1" ht="27" customHeight="1">
      <c r="B41" s="11" t="s">
        <v>1</v>
      </c>
      <c r="C41" s="9"/>
      <c r="D41" s="11"/>
      <c r="E41" s="11"/>
      <c r="F41" s="12">
        <f>SUBTOTAL(109,MonthlyTimeSheet6[Total hours])</f>
        <v>9.25</v>
      </c>
    </row>
    <row r="42" spans="2:6" customFormat="1" ht="48" customHeight="1">
      <c r="B42" s="5"/>
      <c r="C42" s="5"/>
      <c r="D42" s="5"/>
      <c r="F42" s="14"/>
    </row>
    <row r="43" spans="2:6" customFormat="1">
      <c r="B43" s="13" t="s">
        <v>23</v>
      </c>
      <c r="C43" s="13"/>
      <c r="D43" s="13"/>
      <c r="E43" s="3"/>
      <c r="F43" s="15" t="s">
        <v>2</v>
      </c>
    </row>
    <row r="44" spans="2:6" customFormat="1" ht="48" customHeight="1">
      <c r="B44" s="5"/>
      <c r="C44" s="5"/>
      <c r="D44" s="5"/>
      <c r="E44" s="5"/>
      <c r="F44" s="14"/>
    </row>
    <row r="45" spans="2:6" customFormat="1">
      <c r="B45" s="13" t="s">
        <v>24</v>
      </c>
      <c r="C45" s="13"/>
      <c r="D45" s="13"/>
      <c r="E45" s="3"/>
      <c r="F45" s="15" t="s">
        <v>2</v>
      </c>
    </row>
    <row r="46" spans="2:6" customFormat="1"/>
    <row r="47" spans="2:6" customFormat="1"/>
    <row r="48" spans="2:6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spans="2:6" customFormat="1"/>
    <row r="114" spans="2:6" customFormat="1"/>
    <row r="115" spans="2:6" customFormat="1"/>
    <row r="116" spans="2:6" customFormat="1"/>
    <row r="117" spans="2:6" customFormat="1"/>
    <row r="118" spans="2:6" customFormat="1"/>
    <row r="119" spans="2:6" customFormat="1"/>
    <row r="120" spans="2:6" customFormat="1"/>
    <row r="121" spans="2:6" customFormat="1"/>
    <row r="122" spans="2:6" customFormat="1"/>
    <row r="123" spans="2:6" customFormat="1"/>
    <row r="124" spans="2:6" customFormat="1"/>
    <row r="125" spans="2:6" customFormat="1"/>
    <row r="126" spans="2:6" customFormat="1"/>
    <row r="127" spans="2:6" customFormat="1"/>
    <row r="128" spans="2:6">
      <c r="B128"/>
      <c r="C128"/>
      <c r="D128"/>
      <c r="E128"/>
      <c r="F128"/>
    </row>
    <row r="129" spans="2:6">
      <c r="B129"/>
      <c r="C129"/>
      <c r="D129"/>
      <c r="E129"/>
      <c r="F129"/>
    </row>
    <row r="130" spans="2:6">
      <c r="B130"/>
      <c r="C130"/>
      <c r="D130"/>
      <c r="E130"/>
      <c r="F130"/>
    </row>
    <row r="131" spans="2:6">
      <c r="B131"/>
      <c r="C131"/>
      <c r="D131"/>
      <c r="E131"/>
      <c r="F131"/>
    </row>
    <row r="132" spans="2:6">
      <c r="B132"/>
      <c r="C132"/>
      <c r="D132"/>
      <c r="E132"/>
      <c r="F132"/>
    </row>
    <row r="133" spans="2:6">
      <c r="B133"/>
      <c r="C133"/>
      <c r="D133"/>
      <c r="E133"/>
      <c r="F133"/>
    </row>
    <row r="134" spans="2:6">
      <c r="B134"/>
      <c r="C134"/>
      <c r="D134"/>
      <c r="E134"/>
      <c r="F134"/>
    </row>
    <row r="135" spans="2:6">
      <c r="B135"/>
      <c r="C135"/>
      <c r="D135"/>
      <c r="E135"/>
      <c r="F135"/>
    </row>
    <row r="136" spans="2:6">
      <c r="B136"/>
      <c r="C136"/>
      <c r="D136"/>
      <c r="E136"/>
      <c r="F136"/>
    </row>
    <row r="137" spans="2:6">
      <c r="B137"/>
      <c r="C137"/>
      <c r="D137"/>
      <c r="E137"/>
      <c r="F137"/>
    </row>
  </sheetData>
  <mergeCells count="3">
    <mergeCell ref="B1:F1"/>
    <mergeCell ref="B2:F2"/>
    <mergeCell ref="B3:F3"/>
  </mergeCells>
  <dataValidations count="2">
    <dataValidation type="list" allowBlank="1" showInputMessage="1" showErrorMessage="1" error="If you need to add a new Client to this list you can add new list items to the Client Lookup table on the worksheet named Lookup Lists." sqref="E11:E40">
      <formula1>ClientList</formula1>
    </dataValidation>
    <dataValidation type="list" allowBlank="1" showInputMessage="1" showErrorMessage="1" errorTitle="Invaild Selection" error="If you need to add a new Project Code to this list you can add new list items to the Project Code Lookup table on the worksheet named Lookup Lists." sqref="D11:D40">
      <formula1>ProjectList</formula1>
    </dataValidation>
  </dataValidations>
  <printOptions horizontalCentered="1"/>
  <pageMargins left="0.5" right="0.5" top="0.75" bottom="0" header="0.5" footer="0"/>
  <pageSetup orientation="portrait" horizontalDpi="4294967292" verticalDpi="4294967292"/>
  <headerFooter alignWithMargins="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137"/>
  <sheetViews>
    <sheetView showGridLines="0" showZeros="0" workbookViewId="0">
      <selection activeCell="D10" sqref="D10"/>
    </sheetView>
  </sheetViews>
  <sheetFormatPr defaultColWidth="8.875" defaultRowHeight="15.75"/>
  <cols>
    <col min="1" max="1" width="3.5" style="1" customWidth="1"/>
    <col min="2" max="2" width="17" style="1" customWidth="1"/>
    <col min="3" max="3" width="11.5" style="1" customWidth="1"/>
    <col min="4" max="4" width="29.875" style="1" customWidth="1"/>
    <col min="5" max="5" width="21.5" style="1" customWidth="1"/>
    <col min="6" max="6" width="19.5" style="1" customWidth="1"/>
    <col min="7" max="7" width="8.875" style="1" customWidth="1"/>
    <col min="8" max="16384" width="8.875" style="1"/>
  </cols>
  <sheetData>
    <row r="1" spans="2:8" ht="36" customHeight="1" thickBot="1">
      <c r="B1" s="20" t="s">
        <v>26</v>
      </c>
      <c r="C1" s="20"/>
      <c r="D1" s="20"/>
      <c r="E1" s="20"/>
      <c r="F1" s="20"/>
    </row>
    <row r="2" spans="2:8" ht="31.5" customHeight="1" thickTop="1" thickBot="1">
      <c r="B2" s="21" t="s">
        <v>18</v>
      </c>
      <c r="C2" s="21"/>
      <c r="D2" s="21"/>
      <c r="E2" s="21"/>
      <c r="F2" s="21"/>
    </row>
    <row r="3" spans="2:8" ht="25.5" customHeight="1" thickTop="1">
      <c r="B3" s="22" t="s">
        <v>3</v>
      </c>
      <c r="C3" s="22"/>
      <c r="D3" s="22"/>
      <c r="E3" s="22"/>
      <c r="F3" s="22"/>
    </row>
    <row r="4" spans="2:8" ht="17.100000000000001" customHeight="1">
      <c r="B4" s="6" t="s">
        <v>15</v>
      </c>
      <c r="C4"/>
      <c r="D4" s="4"/>
      <c r="E4"/>
      <c r="F4"/>
    </row>
    <row r="5" spans="2:8" ht="17.100000000000001" customHeight="1">
      <c r="B5" s="6" t="s">
        <v>16</v>
      </c>
      <c r="C5"/>
      <c r="E5" s="7" t="s">
        <v>29</v>
      </c>
      <c r="F5" s="8">
        <v>42795</v>
      </c>
    </row>
    <row r="6" spans="2:8" ht="17.100000000000001" customHeight="1">
      <c r="B6" s="10" t="s">
        <v>17</v>
      </c>
      <c r="C6"/>
      <c r="E6" s="7"/>
      <c r="F6" s="19"/>
    </row>
    <row r="7" spans="2:8">
      <c r="B7" s="6" t="s">
        <v>25</v>
      </c>
      <c r="E7" s="7"/>
      <c r="F7" s="9"/>
    </row>
    <row r="8" spans="2:8">
      <c r="D8"/>
    </row>
    <row r="9" spans="2:8">
      <c r="D9"/>
    </row>
    <row r="10" spans="2:8" s="2" customFormat="1">
      <c r="B10" s="17" t="s">
        <v>0</v>
      </c>
      <c r="C10" s="18" t="s">
        <v>2</v>
      </c>
      <c r="D10" s="17" t="s">
        <v>4</v>
      </c>
      <c r="E10" s="18" t="s">
        <v>19</v>
      </c>
      <c r="F10" s="18" t="s">
        <v>27</v>
      </c>
    </row>
    <row r="11" spans="2:8" s="2" customFormat="1" ht="23.25" customHeight="1">
      <c r="B11" s="11" t="str">
        <f>IF(AND(PeriodStart&lt;&gt;0,MonthlyTimeSheet69[[#This Row],[Date]]&lt;&gt;""),TEXT(WEEKDAY(MonthlyTimeSheet69[Date]),"dddd"),"")</f>
        <v>Wednesday</v>
      </c>
      <c r="C11" s="8">
        <f>IF(PeriodStart&lt;&gt;0,PeriodStart,"")</f>
        <v>42795</v>
      </c>
      <c r="D11" s="11" t="s">
        <v>6</v>
      </c>
      <c r="E11" t="s">
        <v>20</v>
      </c>
      <c r="F11" s="16">
        <v>0.25</v>
      </c>
    </row>
    <row r="12" spans="2:8" s="2" customFormat="1" ht="23.25" customHeight="1">
      <c r="B12" s="11" t="str">
        <f>IF(AND(PeriodStart&lt;&gt;0,MonthlyTimeSheet69[[#This Row],[Date]]&lt;&gt;""),TEXT(WEEKDAY(MonthlyTimeSheet69[Date]),"dddd"),"")</f>
        <v>Thursday</v>
      </c>
      <c r="C12" s="8">
        <f>IF(PeriodStart&lt;&gt;0,PeriodStart+1,"")</f>
        <v>42796</v>
      </c>
      <c r="D12" s="11" t="s">
        <v>7</v>
      </c>
      <c r="E12" t="s">
        <v>21</v>
      </c>
      <c r="F12" s="16">
        <v>0.5</v>
      </c>
    </row>
    <row r="13" spans="2:8" s="2" customFormat="1" ht="23.25" customHeight="1">
      <c r="B13" s="11" t="str">
        <f>IF(AND(PeriodStart&lt;&gt;0,MonthlyTimeSheet69[[#This Row],[Date]]&lt;&gt;""),TEXT(WEEKDAY(MonthlyTimeSheet69[Date]),"dddd"),"")</f>
        <v>Friday</v>
      </c>
      <c r="C13" s="8">
        <f>IF(PeriodStart&lt;&gt;0,PeriodStart+2,"")</f>
        <v>42797</v>
      </c>
      <c r="D13" s="11" t="s">
        <v>8</v>
      </c>
      <c r="E13" t="s">
        <v>22</v>
      </c>
      <c r="F13" s="16">
        <v>1</v>
      </c>
    </row>
    <row r="14" spans="2:8" s="2" customFormat="1" ht="23.25" customHeight="1">
      <c r="B14" s="11" t="str">
        <f>IF(AND(PeriodStart&lt;&gt;0,MonthlyTimeSheet69[[#This Row],[Date]]&lt;&gt;""),TEXT(WEEKDAY(MonthlyTimeSheet69[Date]),"dddd"),"")</f>
        <v>Saturday</v>
      </c>
      <c r="C14" s="8">
        <f>IF(PeriodStart&lt;&gt;0,PeriodStart+3,"")</f>
        <v>42798</v>
      </c>
      <c r="D14" s="11" t="s">
        <v>9</v>
      </c>
      <c r="E14"/>
      <c r="F14" s="16">
        <v>0.5</v>
      </c>
      <c r="H14"/>
    </row>
    <row r="15" spans="2:8" s="2" customFormat="1" ht="23.25" customHeight="1">
      <c r="B15" s="11" t="str">
        <f>IF(AND(PeriodStart&lt;&gt;0,MonthlyTimeSheet69[[#This Row],[Date]]&lt;&gt;""),TEXT(WEEKDAY(MonthlyTimeSheet69[Date]),"dddd"),"")</f>
        <v>Sunday</v>
      </c>
      <c r="C15" s="8">
        <f>IF(PeriodStart&lt;&gt;0,PeriodStart+4,"")</f>
        <v>42799</v>
      </c>
      <c r="D15" s="11" t="s">
        <v>10</v>
      </c>
      <c r="E15"/>
      <c r="F15" s="16">
        <v>3</v>
      </c>
    </row>
    <row r="16" spans="2:8" s="2" customFormat="1" ht="23.25" customHeight="1">
      <c r="B16" s="11" t="str">
        <f>IF(AND(PeriodStart&lt;&gt;0,MonthlyTimeSheet69[[#This Row],[Date]]&lt;&gt;""),TEXT(WEEKDAY(MonthlyTimeSheet69[Date]),"dddd"),"")</f>
        <v>Monday</v>
      </c>
      <c r="C16" s="8">
        <f>IF(PeriodStart&lt;&gt;0,PeriodStart+5,"")</f>
        <v>42800</v>
      </c>
      <c r="D16" s="11" t="s">
        <v>11</v>
      </c>
      <c r="E16"/>
      <c r="F16" s="16">
        <v>3</v>
      </c>
    </row>
    <row r="17" spans="2:6" s="2" customFormat="1" ht="23.25" customHeight="1">
      <c r="B17" s="11" t="str">
        <f>IF(AND(PeriodStart&lt;&gt;0,MonthlyTimeSheet69[[#This Row],[Date]]&lt;&gt;""),TEXT(WEEKDAY(MonthlyTimeSheet69[Date]),"dddd"),"")</f>
        <v>Tuesday</v>
      </c>
      <c r="C17" s="8">
        <f>IF(PeriodStart&lt;&gt;0,PeriodStart+6,"")</f>
        <v>42801</v>
      </c>
      <c r="D17" s="11" t="s">
        <v>28</v>
      </c>
      <c r="E17"/>
      <c r="F17" s="16">
        <v>1</v>
      </c>
    </row>
    <row r="18" spans="2:6" s="2" customFormat="1" ht="23.25" customHeight="1">
      <c r="B18" s="16" t="str">
        <f>IF(AND(PeriodStart&lt;&gt;0,MonthlyTimeSheet69[[#This Row],[Date]]&lt;&gt;""),TEXT(WEEKDAY(MonthlyTimeSheet69[Date]),"dddd"),"")</f>
        <v>Wednesday</v>
      </c>
      <c r="C18" s="8">
        <f>IF(PeriodStart&lt;&gt;0,PeriodStart+7,"")</f>
        <v>42802</v>
      </c>
      <c r="D18" s="11" t="s">
        <v>14</v>
      </c>
      <c r="E18"/>
      <c r="F18" s="16"/>
    </row>
    <row r="19" spans="2:6" s="2" customFormat="1" ht="23.25" customHeight="1">
      <c r="B19" s="16" t="str">
        <f>IF(AND(PeriodStart&lt;&gt;0,MonthlyTimeSheet69[[#This Row],[Date]]&lt;&gt;""),TEXT(WEEKDAY(MonthlyTimeSheet69[Date]),"dddd"),"")</f>
        <v>Thursday</v>
      </c>
      <c r="C19" s="8">
        <f>IF(PeriodStart&lt;&gt;0,PeriodStart+8,"")</f>
        <v>42803</v>
      </c>
      <c r="D19" s="11" t="s">
        <v>13</v>
      </c>
      <c r="E19"/>
      <c r="F19" s="16"/>
    </row>
    <row r="20" spans="2:6" s="2" customFormat="1" ht="23.25" customHeight="1">
      <c r="B20" s="16" t="str">
        <f>IF(AND(PeriodStart&lt;&gt;0,MonthlyTimeSheet69[[#This Row],[Date]]&lt;&gt;""),TEXT(WEEKDAY(MonthlyTimeSheet69[Date]),"dddd"),"")</f>
        <v>Friday</v>
      </c>
      <c r="C20" s="8">
        <f>IF(PeriodStart&lt;&gt;0,PeriodStart+9,"")</f>
        <v>42804</v>
      </c>
      <c r="D20" s="11"/>
      <c r="E20"/>
      <c r="F20" s="16"/>
    </row>
    <row r="21" spans="2:6" s="2" customFormat="1" ht="23.25" customHeight="1">
      <c r="B21" s="16" t="str">
        <f>IF(AND(PeriodStart&lt;&gt;0,MonthlyTimeSheet69[[#This Row],[Date]]&lt;&gt;""),TEXT(WEEKDAY(MonthlyTimeSheet69[Date]),"dddd"),"")</f>
        <v>Saturday</v>
      </c>
      <c r="C21" s="8">
        <f>IF(PeriodStart&lt;&gt;0,PeriodStart+10,"")</f>
        <v>42805</v>
      </c>
      <c r="D21" s="11"/>
      <c r="E21"/>
      <c r="F21" s="16"/>
    </row>
    <row r="22" spans="2:6" s="2" customFormat="1" ht="23.25" customHeight="1">
      <c r="B22" s="16" t="str">
        <f>IF(AND(PeriodStart&lt;&gt;0,MonthlyTimeSheet69[[#This Row],[Date]]&lt;&gt;""),TEXT(WEEKDAY(MonthlyTimeSheet69[Date]),"dddd"),"")</f>
        <v>Sunday</v>
      </c>
      <c r="C22" s="8">
        <f>IF(PeriodStart&lt;&gt;0,PeriodStart+11,"")</f>
        <v>42806</v>
      </c>
      <c r="D22" s="11"/>
      <c r="E22"/>
      <c r="F22" s="16"/>
    </row>
    <row r="23" spans="2:6" s="2" customFormat="1" ht="23.25" customHeight="1">
      <c r="B23" s="16" t="str">
        <f>IF(AND(PeriodStart&lt;&gt;0,MonthlyTimeSheet69[[#This Row],[Date]]&lt;&gt;""),TEXT(WEEKDAY(MonthlyTimeSheet69[Date]),"dddd"),"")</f>
        <v>Monday</v>
      </c>
      <c r="C23" s="8">
        <f>IF(PeriodStart&lt;&gt;0,PeriodStart+12,"")</f>
        <v>42807</v>
      </c>
      <c r="D23" s="11"/>
      <c r="E23"/>
      <c r="F23" s="16"/>
    </row>
    <row r="24" spans="2:6" s="2" customFormat="1" ht="23.25" customHeight="1">
      <c r="B24" s="16" t="str">
        <f>IF(AND(PeriodStart&lt;&gt;0,MonthlyTimeSheet69[[#This Row],[Date]]&lt;&gt;""),TEXT(WEEKDAY(MonthlyTimeSheet69[Date]),"dddd"),"")</f>
        <v>Tuesday</v>
      </c>
      <c r="C24" s="8">
        <f>IF(PeriodStart&lt;&gt;0,PeriodStart+13,"")</f>
        <v>42808</v>
      </c>
      <c r="D24" s="11"/>
      <c r="E24"/>
      <c r="F24" s="16"/>
    </row>
    <row r="25" spans="2:6" s="2" customFormat="1" ht="23.25" customHeight="1">
      <c r="B25" s="16" t="str">
        <f>IF(AND(PeriodStart&lt;&gt;0,MonthlyTimeSheet69[[#This Row],[Date]]&lt;&gt;""),TEXT(WEEKDAY(MonthlyTimeSheet69[Date]),"dddd"),"")</f>
        <v>Wednesday</v>
      </c>
      <c r="C25" s="8">
        <f>IF(PeriodStart&lt;&gt;0,PeriodStart+14,"")</f>
        <v>42809</v>
      </c>
      <c r="D25" s="11"/>
      <c r="E25"/>
      <c r="F25" s="16"/>
    </row>
    <row r="26" spans="2:6" s="2" customFormat="1" ht="23.25" customHeight="1">
      <c r="B26" s="16" t="str">
        <f>IF(AND(PeriodStart&lt;&gt;0,MonthlyTimeSheet69[[#This Row],[Date]]&lt;&gt;""),TEXT(WEEKDAY(MonthlyTimeSheet69[Date]),"dddd"),"")</f>
        <v>Thursday</v>
      </c>
      <c r="C26" s="8">
        <f>IF(PeriodStart&lt;&gt;0,PeriodStart+15,"")</f>
        <v>42810</v>
      </c>
      <c r="D26" s="11"/>
      <c r="E26"/>
      <c r="F26" s="16"/>
    </row>
    <row r="27" spans="2:6" s="2" customFormat="1" ht="23.25" customHeight="1">
      <c r="B27" s="16" t="str">
        <f>IF(AND(PeriodStart&lt;&gt;0,MonthlyTimeSheet69[[#This Row],[Date]]&lt;&gt;""),TEXT(WEEKDAY(MonthlyTimeSheet69[Date]),"dddd"),"")</f>
        <v>Friday</v>
      </c>
      <c r="C27" s="8">
        <f>IF(PeriodStart&lt;&gt;0,PeriodStart+16,"")</f>
        <v>42811</v>
      </c>
      <c r="D27" s="11"/>
      <c r="E27"/>
      <c r="F27" s="16"/>
    </row>
    <row r="28" spans="2:6" s="2" customFormat="1" ht="23.25" customHeight="1">
      <c r="B28" s="16" t="str">
        <f>IF(AND(PeriodStart&lt;&gt;0,MonthlyTimeSheet69[[#This Row],[Date]]&lt;&gt;""),TEXT(WEEKDAY(MonthlyTimeSheet69[Date]),"dddd"),"")</f>
        <v>Saturday</v>
      </c>
      <c r="C28" s="8">
        <f>IF(PeriodStart&lt;&gt;0,PeriodStart+17,"")</f>
        <v>42812</v>
      </c>
      <c r="D28" s="11"/>
      <c r="E28"/>
      <c r="F28" s="16"/>
    </row>
    <row r="29" spans="2:6" s="2" customFormat="1" ht="23.25" customHeight="1">
      <c r="B29" s="16" t="str">
        <f>IF(AND(PeriodStart&lt;&gt;0,MonthlyTimeSheet69[[#This Row],[Date]]&lt;&gt;""),TEXT(WEEKDAY(MonthlyTimeSheet69[Date]),"dddd"),"")</f>
        <v>Sunday</v>
      </c>
      <c r="C29" s="8">
        <f>IF(PeriodStart&lt;&gt;0,PeriodStart+18,"")</f>
        <v>42813</v>
      </c>
      <c r="D29" s="11"/>
      <c r="E29"/>
      <c r="F29" s="16"/>
    </row>
    <row r="30" spans="2:6" s="2" customFormat="1" ht="23.25" customHeight="1">
      <c r="B30" s="16" t="str">
        <f>IF(AND(PeriodStart&lt;&gt;0,MonthlyTimeSheet69[[#This Row],[Date]]&lt;&gt;""),TEXT(WEEKDAY(MonthlyTimeSheet69[Date]),"dddd"),"")</f>
        <v>Tuesday</v>
      </c>
      <c r="C30" s="8">
        <f>IF(PeriodStart&lt;&gt;0,PeriodStart+20,"")</f>
        <v>42815</v>
      </c>
      <c r="D30" s="11"/>
      <c r="E30"/>
      <c r="F30" s="16"/>
    </row>
    <row r="31" spans="2:6" s="2" customFormat="1" ht="23.25" customHeight="1">
      <c r="B31" s="16" t="str">
        <f>IF(AND(PeriodStart&lt;&gt;0,MonthlyTimeSheet69[[#This Row],[Date]]&lt;&gt;""),TEXT(WEEKDAY(MonthlyTimeSheet69[Date]),"dddd"),"")</f>
        <v>Wednesday</v>
      </c>
      <c r="C31" s="8">
        <f>IF(PeriodStart&lt;&gt;0,PeriodStart+21,"")</f>
        <v>42816</v>
      </c>
      <c r="D31" s="11"/>
      <c r="E31"/>
      <c r="F31" s="16"/>
    </row>
    <row r="32" spans="2:6" s="2" customFormat="1" ht="23.25" customHeight="1">
      <c r="B32" s="16" t="str">
        <f>IF(AND(PeriodStart&lt;&gt;0,MonthlyTimeSheet69[[#This Row],[Date]]&lt;&gt;""),TEXT(WEEKDAY(MonthlyTimeSheet69[Date]),"dddd"),"")</f>
        <v>Thursday</v>
      </c>
      <c r="C32" s="8">
        <f>IF(PeriodStart&lt;&gt;0,PeriodStart+22,"")</f>
        <v>42817</v>
      </c>
      <c r="D32" s="11"/>
      <c r="E32"/>
      <c r="F32" s="16"/>
    </row>
    <row r="33" spans="2:6" s="2" customFormat="1" ht="23.25" customHeight="1">
      <c r="B33" s="16" t="str">
        <f>IF(AND(PeriodStart&lt;&gt;0,MonthlyTimeSheet69[[#This Row],[Date]]&lt;&gt;""),TEXT(WEEKDAY(MonthlyTimeSheet69[Date]),"dddd"),"")</f>
        <v>Friday</v>
      </c>
      <c r="C33" s="8">
        <f>IF(PeriodStart&lt;&gt;0,PeriodStart+23,"")</f>
        <v>42818</v>
      </c>
      <c r="D33" s="11"/>
      <c r="E33"/>
      <c r="F33" s="16"/>
    </row>
    <row r="34" spans="2:6" s="2" customFormat="1" ht="23.25" customHeight="1">
      <c r="B34" s="16" t="str">
        <f>IF(AND(PeriodStart&lt;&gt;0,MonthlyTimeSheet69[[#This Row],[Date]]&lt;&gt;""),TEXT(WEEKDAY(MonthlyTimeSheet69[Date]),"dddd"),"")</f>
        <v>Saturday</v>
      </c>
      <c r="C34" s="8">
        <f>IF(PeriodStart&lt;&gt;0,PeriodStart+24,"")</f>
        <v>42819</v>
      </c>
      <c r="D34" s="11"/>
      <c r="E34"/>
      <c r="F34" s="16"/>
    </row>
    <row r="35" spans="2:6" s="2" customFormat="1" ht="23.25" customHeight="1">
      <c r="B35" s="16" t="str">
        <f>IF(AND(PeriodStart&lt;&gt;0,MonthlyTimeSheet69[[#This Row],[Date]]&lt;&gt;""),TEXT(WEEKDAY(MonthlyTimeSheet69[Date]),"dddd"),"")</f>
        <v>Sunday</v>
      </c>
      <c r="C35" s="8">
        <f>IF(PeriodStart&lt;&gt;0,PeriodStart+25,"")</f>
        <v>42820</v>
      </c>
      <c r="D35" s="11"/>
      <c r="E35"/>
      <c r="F35" s="16"/>
    </row>
    <row r="36" spans="2:6" s="2" customFormat="1" ht="23.25" customHeight="1">
      <c r="B36" s="11" t="str">
        <f>IF(AND(PeriodStart&lt;&gt;0,MonthlyTimeSheet69[[#This Row],[Date]]&lt;&gt;""),TEXT(WEEKDAY(MonthlyTimeSheet69[Date]),"dddd"),"")</f>
        <v>Monday</v>
      </c>
      <c r="C36" s="8">
        <f>IF(PeriodStart&lt;&gt;0,PeriodStart+26,"")</f>
        <v>42821</v>
      </c>
      <c r="D36" s="11"/>
      <c r="E36"/>
      <c r="F36" s="16"/>
    </row>
    <row r="37" spans="2:6" customFormat="1" ht="18.75" customHeight="1">
      <c r="B37" s="11" t="str">
        <f>IF(AND(PeriodStart&lt;&gt;0,MonthlyTimeSheet69[[#This Row],[Date]]&lt;&gt;""),TEXT(WEEKDAY(MonthlyTimeSheet69[Date]),"dddd"),"")</f>
        <v>Tuesday</v>
      </c>
      <c r="C37" s="8">
        <f>IF(PeriodStart&lt;&gt;0,PeriodStart+27,"")</f>
        <v>42822</v>
      </c>
      <c r="D37" s="11"/>
      <c r="F37" s="16"/>
    </row>
    <row r="38" spans="2:6" customFormat="1" ht="18.75" customHeight="1">
      <c r="B38" s="11" t="str">
        <f>IF(AND(PeriodStart&lt;&gt;0,MonthlyTimeSheet69[[#This Row],[Date]]&lt;&gt;""),TEXT(WEEKDAY(MonthlyTimeSheet69[Date]),"dddd"),"")</f>
        <v>Wednesday</v>
      </c>
      <c r="C38" s="8">
        <f>IF(PeriodStart&lt;&gt;0,IF(PeriodStart+28&lt;=DATE(YEAR(PeriodStart),MONTH(PeriodStart)+1,0),PeriodStart+28,""),"")</f>
        <v>42823</v>
      </c>
      <c r="D38" s="11"/>
      <c r="F38" s="16"/>
    </row>
    <row r="39" spans="2:6" customFormat="1" ht="18.75" customHeight="1">
      <c r="B39" s="11" t="str">
        <f>IF(AND(PeriodStart&lt;&gt;0,MonthlyTimeSheet69[[#This Row],[Date]]&lt;&gt;""),TEXT(WEEKDAY(MonthlyTimeSheet69[Date]),"dddd"),"")</f>
        <v>Thursday</v>
      </c>
      <c r="C39" s="8">
        <f>IF(PeriodStart&lt;&gt;0,IF(PeriodStart+29&lt;=DATE(YEAR(PeriodStart),MONTH(PeriodStart)+1,0),PeriodStart+29,""),"")</f>
        <v>42824</v>
      </c>
      <c r="D39" s="11"/>
      <c r="F39" s="16"/>
    </row>
    <row r="40" spans="2:6" customFormat="1" ht="18.75" customHeight="1">
      <c r="B40" s="11" t="str">
        <f>IF(AND(PeriodStart&lt;&gt;0,MonthlyTimeSheet69[[#This Row],[Date]]&lt;&gt;""),TEXT(WEEKDAY(MonthlyTimeSheet69[Date]),"dddd"),"")</f>
        <v>Friday</v>
      </c>
      <c r="C40" s="8">
        <f>IF(PeriodStart&lt;&gt;0,IF(PeriodStart+30&lt;=DATE(YEAR(PeriodStart),MONTH(PeriodStart)+1,0),PeriodStart+30,""),"")</f>
        <v>42825</v>
      </c>
      <c r="D40" s="11"/>
      <c r="F40" s="16"/>
    </row>
    <row r="41" spans="2:6" customFormat="1" ht="27" customHeight="1">
      <c r="B41" s="11" t="s">
        <v>1</v>
      </c>
      <c r="C41" s="9"/>
      <c r="D41" s="11"/>
      <c r="E41" s="11"/>
      <c r="F41" s="12">
        <f>SUBTOTAL(109,MonthlyTimeSheet69[Total hours])</f>
        <v>9.25</v>
      </c>
    </row>
    <row r="42" spans="2:6" customFormat="1" ht="48" customHeight="1">
      <c r="B42" s="5"/>
      <c r="C42" s="5"/>
      <c r="D42" s="5"/>
      <c r="F42" s="14"/>
    </row>
    <row r="43" spans="2:6" customFormat="1">
      <c r="B43" s="13" t="s">
        <v>23</v>
      </c>
      <c r="C43" s="13"/>
      <c r="D43" s="13"/>
      <c r="E43" s="3"/>
      <c r="F43" s="15" t="s">
        <v>2</v>
      </c>
    </row>
    <row r="44" spans="2:6" customFormat="1" ht="48" customHeight="1">
      <c r="B44" s="5"/>
      <c r="C44" s="5"/>
      <c r="D44" s="5"/>
      <c r="E44" s="5"/>
      <c r="F44" s="14"/>
    </row>
    <row r="45" spans="2:6" customFormat="1">
      <c r="B45" s="13" t="s">
        <v>24</v>
      </c>
      <c r="C45" s="13"/>
      <c r="D45" s="13"/>
      <c r="E45" s="3"/>
      <c r="F45" s="15" t="s">
        <v>2</v>
      </c>
    </row>
    <row r="46" spans="2:6" customFormat="1"/>
    <row r="47" spans="2:6" customFormat="1"/>
    <row r="48" spans="2:6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spans="2:6" customFormat="1"/>
    <row r="114" spans="2:6" customFormat="1"/>
    <row r="115" spans="2:6" customFormat="1"/>
    <row r="116" spans="2:6" customFormat="1"/>
    <row r="117" spans="2:6" customFormat="1"/>
    <row r="118" spans="2:6" customFormat="1"/>
    <row r="119" spans="2:6" customFormat="1"/>
    <row r="120" spans="2:6" customFormat="1"/>
    <row r="121" spans="2:6" customFormat="1"/>
    <row r="122" spans="2:6" customFormat="1"/>
    <row r="123" spans="2:6" customFormat="1"/>
    <row r="124" spans="2:6" customFormat="1"/>
    <row r="125" spans="2:6" customFormat="1"/>
    <row r="126" spans="2:6" customFormat="1"/>
    <row r="127" spans="2:6" customFormat="1"/>
    <row r="128" spans="2:6">
      <c r="B128"/>
      <c r="C128"/>
      <c r="D128"/>
      <c r="E128"/>
      <c r="F128"/>
    </row>
    <row r="129" spans="2:6">
      <c r="B129"/>
      <c r="C129"/>
      <c r="D129"/>
      <c r="E129"/>
      <c r="F129"/>
    </row>
    <row r="130" spans="2:6">
      <c r="B130"/>
      <c r="C130"/>
      <c r="D130"/>
      <c r="E130"/>
      <c r="F130"/>
    </row>
    <row r="131" spans="2:6">
      <c r="B131"/>
      <c r="C131"/>
      <c r="D131"/>
      <c r="E131"/>
      <c r="F131"/>
    </row>
    <row r="132" spans="2:6">
      <c r="B132"/>
      <c r="C132"/>
      <c r="D132"/>
      <c r="E132"/>
      <c r="F132"/>
    </row>
    <row r="133" spans="2:6">
      <c r="B133"/>
      <c r="C133"/>
      <c r="D133"/>
      <c r="E133"/>
      <c r="F133"/>
    </row>
    <row r="134" spans="2:6">
      <c r="B134"/>
      <c r="C134"/>
      <c r="D134"/>
      <c r="E134"/>
      <c r="F134"/>
    </row>
    <row r="135" spans="2:6">
      <c r="B135"/>
      <c r="C135"/>
      <c r="D135"/>
      <c r="E135"/>
      <c r="F135"/>
    </row>
    <row r="136" spans="2:6">
      <c r="B136"/>
      <c r="C136"/>
      <c r="D136"/>
      <c r="E136"/>
      <c r="F136"/>
    </row>
    <row r="137" spans="2:6">
      <c r="B137"/>
      <c r="C137"/>
      <c r="D137"/>
      <c r="E137"/>
      <c r="F137"/>
    </row>
  </sheetData>
  <mergeCells count="3">
    <mergeCell ref="B1:F1"/>
    <mergeCell ref="B2:F2"/>
    <mergeCell ref="B3:F3"/>
  </mergeCells>
  <dataValidations count="2">
    <dataValidation type="list" allowBlank="1" showInputMessage="1" showErrorMessage="1" errorTitle="Invaild Selection" error="If you need to add a new Project Code to this list you can add new list items to the Project Code Lookup table on the worksheet named Lookup Lists." sqref="D11:D40">
      <formula1>ProjectList</formula1>
    </dataValidation>
    <dataValidation type="list" allowBlank="1" showInputMessage="1" showErrorMessage="1" error="If you need to add a new Client to this list you can add new list items to the Client Lookup table on the worksheet named Lookup Lists." sqref="E11:E40">
      <formula1>ClientList</formula1>
    </dataValidation>
  </dataValidations>
  <printOptions horizontalCentered="1"/>
  <pageMargins left="0.5" right="0.5" top="0.75" bottom="0" header="0.5" footer="0"/>
  <pageSetup orientation="portrait" horizontalDpi="4294967292" verticalDpi="4294967292"/>
  <headerFooter alignWithMargins="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B1:H137"/>
  <sheetViews>
    <sheetView showGridLines="0" showZeros="0" workbookViewId="0">
      <selection activeCell="D10" sqref="D10"/>
    </sheetView>
  </sheetViews>
  <sheetFormatPr defaultColWidth="8.875" defaultRowHeight="15.75"/>
  <cols>
    <col min="1" max="1" width="3.5" style="1" customWidth="1"/>
    <col min="2" max="2" width="17" style="1" customWidth="1"/>
    <col min="3" max="3" width="11.5" style="1" customWidth="1"/>
    <col min="4" max="4" width="29.875" style="1" customWidth="1"/>
    <col min="5" max="5" width="21.5" style="1" customWidth="1"/>
    <col min="6" max="6" width="19.5" style="1" customWidth="1"/>
    <col min="7" max="7" width="8.875" style="1" customWidth="1"/>
    <col min="8" max="16384" width="8.875" style="1"/>
  </cols>
  <sheetData>
    <row r="1" spans="2:8" ht="36" customHeight="1" thickBot="1">
      <c r="B1" s="20" t="s">
        <v>26</v>
      </c>
      <c r="C1" s="20"/>
      <c r="D1" s="20"/>
      <c r="E1" s="20"/>
      <c r="F1" s="20"/>
    </row>
    <row r="2" spans="2:8" ht="31.5" customHeight="1" thickTop="1" thickBot="1">
      <c r="B2" s="21" t="s">
        <v>18</v>
      </c>
      <c r="C2" s="21"/>
      <c r="D2" s="21"/>
      <c r="E2" s="21"/>
      <c r="F2" s="21"/>
    </row>
    <row r="3" spans="2:8" ht="25.5" customHeight="1" thickTop="1">
      <c r="B3" s="22" t="s">
        <v>3</v>
      </c>
      <c r="C3" s="22"/>
      <c r="D3" s="22"/>
      <c r="E3" s="22"/>
      <c r="F3" s="22"/>
    </row>
    <row r="4" spans="2:8" ht="17.100000000000001" customHeight="1">
      <c r="B4" s="6" t="s">
        <v>15</v>
      </c>
      <c r="C4"/>
      <c r="D4" s="4"/>
      <c r="E4"/>
      <c r="F4"/>
    </row>
    <row r="5" spans="2:8" ht="17.100000000000001" customHeight="1">
      <c r="B5" s="6" t="s">
        <v>16</v>
      </c>
      <c r="C5"/>
      <c r="E5" s="7" t="s">
        <v>29</v>
      </c>
      <c r="F5" s="8">
        <v>42826</v>
      </c>
    </row>
    <row r="6" spans="2:8" ht="17.100000000000001" customHeight="1">
      <c r="B6" s="10" t="s">
        <v>17</v>
      </c>
      <c r="C6"/>
      <c r="E6" s="7"/>
      <c r="F6" s="19"/>
    </row>
    <row r="7" spans="2:8">
      <c r="B7" s="6" t="s">
        <v>25</v>
      </c>
      <c r="E7" s="7"/>
      <c r="F7" s="9"/>
    </row>
    <row r="8" spans="2:8">
      <c r="D8"/>
    </row>
    <row r="9" spans="2:8">
      <c r="D9"/>
    </row>
    <row r="10" spans="2:8" s="2" customFormat="1">
      <c r="B10" s="17" t="s">
        <v>0</v>
      </c>
      <c r="C10" s="18" t="s">
        <v>2</v>
      </c>
      <c r="D10" s="17" t="s">
        <v>4</v>
      </c>
      <c r="E10" s="18" t="s">
        <v>19</v>
      </c>
      <c r="F10" s="18" t="s">
        <v>27</v>
      </c>
    </row>
    <row r="11" spans="2:8" s="2" customFormat="1" ht="23.25" customHeight="1">
      <c r="B11" s="11" t="str">
        <f>IF(AND(PeriodStart&lt;&gt;0,MonthlyTimeSheet[[#This Row],[Date]]&lt;&gt;""),TEXT(WEEKDAY(MonthlyTimeSheet[Date]),"dddd"),"")</f>
        <v>Saturday</v>
      </c>
      <c r="C11" s="8">
        <f>IF(PeriodStart&lt;&gt;0,PeriodStart,"")</f>
        <v>42826</v>
      </c>
      <c r="D11" s="11" t="s">
        <v>6</v>
      </c>
      <c r="E11" t="s">
        <v>20</v>
      </c>
      <c r="F11" s="16">
        <v>0.25</v>
      </c>
    </row>
    <row r="12" spans="2:8" s="2" customFormat="1" ht="23.25" customHeight="1">
      <c r="B12" s="11" t="str">
        <f>IF(AND(PeriodStart&lt;&gt;0,MonthlyTimeSheet[[#This Row],[Date]]&lt;&gt;""),TEXT(WEEKDAY(MonthlyTimeSheet[Date]),"dddd"),"")</f>
        <v>Sunday</v>
      </c>
      <c r="C12" s="8">
        <f>IF(PeriodStart&lt;&gt;0,PeriodStart+1,"")</f>
        <v>42827</v>
      </c>
      <c r="D12" s="11" t="s">
        <v>7</v>
      </c>
      <c r="E12" t="s">
        <v>21</v>
      </c>
      <c r="F12" s="16">
        <v>0.5</v>
      </c>
    </row>
    <row r="13" spans="2:8" s="2" customFormat="1" ht="23.25" customHeight="1">
      <c r="B13" s="11" t="str">
        <f>IF(AND(PeriodStart&lt;&gt;0,MonthlyTimeSheet[[#This Row],[Date]]&lt;&gt;""),TEXT(WEEKDAY(MonthlyTimeSheet[Date]),"dddd"),"")</f>
        <v>Monday</v>
      </c>
      <c r="C13" s="8">
        <f>IF(PeriodStart&lt;&gt;0,PeriodStart+2,"")</f>
        <v>42828</v>
      </c>
      <c r="D13" s="11" t="s">
        <v>8</v>
      </c>
      <c r="E13" t="s">
        <v>22</v>
      </c>
      <c r="F13" s="16">
        <v>1</v>
      </c>
    </row>
    <row r="14" spans="2:8" s="2" customFormat="1" ht="23.25" customHeight="1">
      <c r="B14" s="11" t="str">
        <f>IF(AND(PeriodStart&lt;&gt;0,MonthlyTimeSheet[[#This Row],[Date]]&lt;&gt;""),TEXT(WEEKDAY(MonthlyTimeSheet[Date]),"dddd"),"")</f>
        <v>Tuesday</v>
      </c>
      <c r="C14" s="8">
        <f>IF(PeriodStart&lt;&gt;0,PeriodStart+3,"")</f>
        <v>42829</v>
      </c>
      <c r="D14" s="11" t="s">
        <v>9</v>
      </c>
      <c r="E14"/>
      <c r="F14" s="16">
        <v>0.5</v>
      </c>
      <c r="H14"/>
    </row>
    <row r="15" spans="2:8" s="2" customFormat="1" ht="23.25" customHeight="1">
      <c r="B15" s="11" t="str">
        <f>IF(AND(PeriodStart&lt;&gt;0,MonthlyTimeSheet[[#This Row],[Date]]&lt;&gt;""),TEXT(WEEKDAY(MonthlyTimeSheet[Date]),"dddd"),"")</f>
        <v>Wednesday</v>
      </c>
      <c r="C15" s="8">
        <f>IF(PeriodStart&lt;&gt;0,PeriodStart+4,"")</f>
        <v>42830</v>
      </c>
      <c r="D15" s="11" t="s">
        <v>10</v>
      </c>
      <c r="E15"/>
      <c r="F15" s="16">
        <v>3</v>
      </c>
    </row>
    <row r="16" spans="2:8" s="2" customFormat="1" ht="23.25" customHeight="1">
      <c r="B16" s="11" t="str">
        <f>IF(AND(PeriodStart&lt;&gt;0,MonthlyTimeSheet[[#This Row],[Date]]&lt;&gt;""),TEXT(WEEKDAY(MonthlyTimeSheet[Date]),"dddd"),"")</f>
        <v>Thursday</v>
      </c>
      <c r="C16" s="8">
        <f>IF(PeriodStart&lt;&gt;0,PeriodStart+5,"")</f>
        <v>42831</v>
      </c>
      <c r="D16" s="11" t="s">
        <v>11</v>
      </c>
      <c r="E16"/>
      <c r="F16" s="16">
        <v>3</v>
      </c>
    </row>
    <row r="17" spans="2:6" s="2" customFormat="1" ht="23.25" customHeight="1">
      <c r="B17" s="11" t="str">
        <f>IF(AND(PeriodStart&lt;&gt;0,MonthlyTimeSheet[[#This Row],[Date]]&lt;&gt;""),TEXT(WEEKDAY(MonthlyTimeSheet[Date]),"dddd"),"")</f>
        <v>Friday</v>
      </c>
      <c r="C17" s="8">
        <f>IF(PeriodStart&lt;&gt;0,PeriodStart+6,"")</f>
        <v>42832</v>
      </c>
      <c r="D17" s="11" t="s">
        <v>28</v>
      </c>
      <c r="E17"/>
      <c r="F17" s="16">
        <v>1</v>
      </c>
    </row>
    <row r="18" spans="2:6" s="2" customFormat="1" ht="23.25" customHeight="1">
      <c r="B18" s="16" t="str">
        <f>IF(AND(PeriodStart&lt;&gt;0,MonthlyTimeSheet[[#This Row],[Date]]&lt;&gt;""),TEXT(WEEKDAY(MonthlyTimeSheet[Date]),"dddd"),"")</f>
        <v>Saturday</v>
      </c>
      <c r="C18" s="8">
        <f>IF(PeriodStart&lt;&gt;0,PeriodStart+7,"")</f>
        <v>42833</v>
      </c>
      <c r="D18" s="11" t="s">
        <v>14</v>
      </c>
      <c r="E18"/>
      <c r="F18" s="16"/>
    </row>
    <row r="19" spans="2:6" s="2" customFormat="1" ht="23.25" customHeight="1">
      <c r="B19" s="16" t="str">
        <f>IF(AND(PeriodStart&lt;&gt;0,MonthlyTimeSheet[[#This Row],[Date]]&lt;&gt;""),TEXT(WEEKDAY(MonthlyTimeSheet[Date]),"dddd"),"")</f>
        <v>Sunday</v>
      </c>
      <c r="C19" s="8">
        <f>IF(PeriodStart&lt;&gt;0,PeriodStart+8,"")</f>
        <v>42834</v>
      </c>
      <c r="D19" s="11" t="s">
        <v>13</v>
      </c>
      <c r="E19"/>
      <c r="F19" s="16"/>
    </row>
    <row r="20" spans="2:6" s="2" customFormat="1" ht="23.25" customHeight="1">
      <c r="B20" s="16" t="str">
        <f>IF(AND(PeriodStart&lt;&gt;0,MonthlyTimeSheet[[#This Row],[Date]]&lt;&gt;""),TEXT(WEEKDAY(MonthlyTimeSheet[Date]),"dddd"),"")</f>
        <v>Monday</v>
      </c>
      <c r="C20" s="8">
        <f>IF(PeriodStart&lt;&gt;0,PeriodStart+9,"")</f>
        <v>42835</v>
      </c>
      <c r="D20" s="11"/>
      <c r="E20"/>
      <c r="F20" s="16"/>
    </row>
    <row r="21" spans="2:6" s="2" customFormat="1" ht="23.25" customHeight="1">
      <c r="B21" s="16" t="str">
        <f>IF(AND(PeriodStart&lt;&gt;0,MonthlyTimeSheet[[#This Row],[Date]]&lt;&gt;""),TEXT(WEEKDAY(MonthlyTimeSheet[Date]),"dddd"),"")</f>
        <v>Tuesday</v>
      </c>
      <c r="C21" s="8">
        <f>IF(PeriodStart&lt;&gt;0,PeriodStart+10,"")</f>
        <v>42836</v>
      </c>
      <c r="D21" s="11"/>
      <c r="E21"/>
      <c r="F21" s="16"/>
    </row>
    <row r="22" spans="2:6" s="2" customFormat="1" ht="23.25" customHeight="1">
      <c r="B22" s="16" t="str">
        <f>IF(AND(PeriodStart&lt;&gt;0,MonthlyTimeSheet[[#This Row],[Date]]&lt;&gt;""),TEXT(WEEKDAY(MonthlyTimeSheet[Date]),"dddd"),"")</f>
        <v>Wednesday</v>
      </c>
      <c r="C22" s="8">
        <f>IF(PeriodStart&lt;&gt;0,PeriodStart+11,"")</f>
        <v>42837</v>
      </c>
      <c r="D22" s="11"/>
      <c r="E22"/>
      <c r="F22" s="16"/>
    </row>
    <row r="23" spans="2:6" s="2" customFormat="1" ht="23.25" customHeight="1">
      <c r="B23" s="16" t="str">
        <f>IF(AND(PeriodStart&lt;&gt;0,MonthlyTimeSheet[[#This Row],[Date]]&lt;&gt;""),TEXT(WEEKDAY(MonthlyTimeSheet[Date]),"dddd"),"")</f>
        <v>Thursday</v>
      </c>
      <c r="C23" s="8">
        <f>IF(PeriodStart&lt;&gt;0,PeriodStart+12,"")</f>
        <v>42838</v>
      </c>
      <c r="D23" s="11"/>
      <c r="E23"/>
      <c r="F23" s="16"/>
    </row>
    <row r="24" spans="2:6" s="2" customFormat="1" ht="23.25" customHeight="1">
      <c r="B24" s="16" t="str">
        <f>IF(AND(PeriodStart&lt;&gt;0,MonthlyTimeSheet[[#This Row],[Date]]&lt;&gt;""),TEXT(WEEKDAY(MonthlyTimeSheet[Date]),"dddd"),"")</f>
        <v>Friday</v>
      </c>
      <c r="C24" s="8">
        <f>IF(PeriodStart&lt;&gt;0,PeriodStart+13,"")</f>
        <v>42839</v>
      </c>
      <c r="D24" s="11"/>
      <c r="E24"/>
      <c r="F24" s="16"/>
    </row>
    <row r="25" spans="2:6" s="2" customFormat="1" ht="23.25" customHeight="1">
      <c r="B25" s="16" t="str">
        <f>IF(AND(PeriodStart&lt;&gt;0,MonthlyTimeSheet[[#This Row],[Date]]&lt;&gt;""),TEXT(WEEKDAY(MonthlyTimeSheet[Date]),"dddd"),"")</f>
        <v>Saturday</v>
      </c>
      <c r="C25" s="8">
        <f>IF(PeriodStart&lt;&gt;0,PeriodStart+14,"")</f>
        <v>42840</v>
      </c>
      <c r="D25" s="11"/>
      <c r="E25"/>
      <c r="F25" s="16"/>
    </row>
    <row r="26" spans="2:6" s="2" customFormat="1" ht="23.25" customHeight="1">
      <c r="B26" s="16" t="str">
        <f>IF(AND(PeriodStart&lt;&gt;0,MonthlyTimeSheet[[#This Row],[Date]]&lt;&gt;""),TEXT(WEEKDAY(MonthlyTimeSheet[Date]),"dddd"),"")</f>
        <v>Sunday</v>
      </c>
      <c r="C26" s="8">
        <f>IF(PeriodStart&lt;&gt;0,PeriodStart+15,"")</f>
        <v>42841</v>
      </c>
      <c r="D26" s="11"/>
      <c r="E26"/>
      <c r="F26" s="16"/>
    </row>
    <row r="27" spans="2:6" s="2" customFormat="1" ht="23.25" customHeight="1">
      <c r="B27" s="16" t="str">
        <f>IF(AND(PeriodStart&lt;&gt;0,MonthlyTimeSheet[[#This Row],[Date]]&lt;&gt;""),TEXT(WEEKDAY(MonthlyTimeSheet[Date]),"dddd"),"")</f>
        <v>Monday</v>
      </c>
      <c r="C27" s="8">
        <f>IF(PeriodStart&lt;&gt;0,PeriodStart+16,"")</f>
        <v>42842</v>
      </c>
      <c r="D27" s="11"/>
      <c r="E27"/>
      <c r="F27" s="16"/>
    </row>
    <row r="28" spans="2:6" s="2" customFormat="1" ht="23.25" customHeight="1">
      <c r="B28" s="16" t="str">
        <f>IF(AND(PeriodStart&lt;&gt;0,MonthlyTimeSheet[[#This Row],[Date]]&lt;&gt;""),TEXT(WEEKDAY(MonthlyTimeSheet[Date]),"dddd"),"")</f>
        <v>Tuesday</v>
      </c>
      <c r="C28" s="8">
        <f>IF(PeriodStart&lt;&gt;0,PeriodStart+17,"")</f>
        <v>42843</v>
      </c>
      <c r="D28" s="11"/>
      <c r="E28"/>
      <c r="F28" s="16"/>
    </row>
    <row r="29" spans="2:6" s="2" customFormat="1" ht="23.25" customHeight="1">
      <c r="B29" s="16" t="str">
        <f>IF(AND(PeriodStart&lt;&gt;0,MonthlyTimeSheet[[#This Row],[Date]]&lt;&gt;""),TEXT(WEEKDAY(MonthlyTimeSheet[Date]),"dddd"),"")</f>
        <v>Wednesday</v>
      </c>
      <c r="C29" s="8">
        <f>IF(PeriodStart&lt;&gt;0,PeriodStart+18,"")</f>
        <v>42844</v>
      </c>
      <c r="D29" s="11"/>
      <c r="E29"/>
      <c r="F29" s="16"/>
    </row>
    <row r="30" spans="2:6" s="2" customFormat="1" ht="23.25" customHeight="1">
      <c r="B30" s="16" t="str">
        <f>IF(AND(PeriodStart&lt;&gt;0,MonthlyTimeSheet[[#This Row],[Date]]&lt;&gt;""),TEXT(WEEKDAY(MonthlyTimeSheet[Date]),"dddd"),"")</f>
        <v>Friday</v>
      </c>
      <c r="C30" s="8">
        <f>IF(PeriodStart&lt;&gt;0,PeriodStart+20,"")</f>
        <v>42846</v>
      </c>
      <c r="D30" s="11"/>
      <c r="E30"/>
      <c r="F30" s="16"/>
    </row>
    <row r="31" spans="2:6" s="2" customFormat="1" ht="23.25" customHeight="1">
      <c r="B31" s="16" t="str">
        <f>IF(AND(PeriodStart&lt;&gt;0,MonthlyTimeSheet[[#This Row],[Date]]&lt;&gt;""),TEXT(WEEKDAY(MonthlyTimeSheet[Date]),"dddd"),"")</f>
        <v>Saturday</v>
      </c>
      <c r="C31" s="8">
        <f>IF(PeriodStart&lt;&gt;0,PeriodStart+21,"")</f>
        <v>42847</v>
      </c>
      <c r="D31" s="11"/>
      <c r="E31"/>
      <c r="F31" s="16"/>
    </row>
    <row r="32" spans="2:6" s="2" customFormat="1" ht="23.25" customHeight="1">
      <c r="B32" s="16" t="str">
        <f>IF(AND(PeriodStart&lt;&gt;0,MonthlyTimeSheet[[#This Row],[Date]]&lt;&gt;""),TEXT(WEEKDAY(MonthlyTimeSheet[Date]),"dddd"),"")</f>
        <v>Sunday</v>
      </c>
      <c r="C32" s="8">
        <f>IF(PeriodStart&lt;&gt;0,PeriodStart+22,"")</f>
        <v>42848</v>
      </c>
      <c r="D32" s="11"/>
      <c r="E32"/>
      <c r="F32" s="16"/>
    </row>
    <row r="33" spans="2:6" s="2" customFormat="1" ht="23.25" customHeight="1">
      <c r="B33" s="16" t="str">
        <f>IF(AND(PeriodStart&lt;&gt;0,MonthlyTimeSheet[[#This Row],[Date]]&lt;&gt;""),TEXT(WEEKDAY(MonthlyTimeSheet[Date]),"dddd"),"")</f>
        <v>Monday</v>
      </c>
      <c r="C33" s="8">
        <f>IF(PeriodStart&lt;&gt;0,PeriodStart+23,"")</f>
        <v>42849</v>
      </c>
      <c r="D33" s="11"/>
      <c r="E33"/>
      <c r="F33" s="16"/>
    </row>
    <row r="34" spans="2:6" s="2" customFormat="1" ht="23.25" customHeight="1">
      <c r="B34" s="16" t="str">
        <f>IF(AND(PeriodStart&lt;&gt;0,MonthlyTimeSheet[[#This Row],[Date]]&lt;&gt;""),TEXT(WEEKDAY(MonthlyTimeSheet[Date]),"dddd"),"")</f>
        <v>Tuesday</v>
      </c>
      <c r="C34" s="8">
        <f>IF(PeriodStart&lt;&gt;0,PeriodStart+24,"")</f>
        <v>42850</v>
      </c>
      <c r="D34" s="11"/>
      <c r="E34"/>
      <c r="F34" s="16"/>
    </row>
    <row r="35" spans="2:6" s="2" customFormat="1" ht="23.25" customHeight="1">
      <c r="B35" s="16" t="str">
        <f>IF(AND(PeriodStart&lt;&gt;0,MonthlyTimeSheet[[#This Row],[Date]]&lt;&gt;""),TEXT(WEEKDAY(MonthlyTimeSheet[Date]),"dddd"),"")</f>
        <v>Wednesday</v>
      </c>
      <c r="C35" s="8">
        <f>IF(PeriodStart&lt;&gt;0,PeriodStart+25,"")</f>
        <v>42851</v>
      </c>
      <c r="D35" s="11"/>
      <c r="E35"/>
      <c r="F35" s="16"/>
    </row>
    <row r="36" spans="2:6" s="2" customFormat="1" ht="23.25" customHeight="1">
      <c r="B36" s="11" t="str">
        <f>IF(AND(PeriodStart&lt;&gt;0,MonthlyTimeSheet[[#This Row],[Date]]&lt;&gt;""),TEXT(WEEKDAY(MonthlyTimeSheet[Date]),"dddd"),"")</f>
        <v>Thursday</v>
      </c>
      <c r="C36" s="8">
        <f>IF(PeriodStart&lt;&gt;0,PeriodStart+26,"")</f>
        <v>42852</v>
      </c>
      <c r="D36" s="11"/>
      <c r="E36"/>
      <c r="F36" s="16"/>
    </row>
    <row r="37" spans="2:6" customFormat="1" ht="18.75" customHeight="1">
      <c r="B37" s="11" t="str">
        <f>IF(AND(PeriodStart&lt;&gt;0,MonthlyTimeSheet[[#This Row],[Date]]&lt;&gt;""),TEXT(WEEKDAY(MonthlyTimeSheet[Date]),"dddd"),"")</f>
        <v>Friday</v>
      </c>
      <c r="C37" s="8">
        <f>IF(PeriodStart&lt;&gt;0,PeriodStart+27,"")</f>
        <v>42853</v>
      </c>
      <c r="D37" s="11"/>
      <c r="F37" s="16"/>
    </row>
    <row r="38" spans="2:6" customFormat="1" ht="18.75" customHeight="1">
      <c r="B38" s="11" t="str">
        <f>IF(AND(PeriodStart&lt;&gt;0,MonthlyTimeSheet[[#This Row],[Date]]&lt;&gt;""),TEXT(WEEKDAY(MonthlyTimeSheet[Date]),"dddd"),"")</f>
        <v>Saturday</v>
      </c>
      <c r="C38" s="8">
        <f>IF(PeriodStart&lt;&gt;0,IF(PeriodStart+28&lt;=DATE(YEAR(PeriodStart),MONTH(PeriodStart)+1,0),PeriodStart+28,""),"")</f>
        <v>42854</v>
      </c>
      <c r="D38" s="11"/>
      <c r="F38" s="16"/>
    </row>
    <row r="39" spans="2:6" customFormat="1" ht="18.75" customHeight="1">
      <c r="B39" s="11" t="str">
        <f>IF(AND(PeriodStart&lt;&gt;0,MonthlyTimeSheet[[#This Row],[Date]]&lt;&gt;""),TEXT(WEEKDAY(MonthlyTimeSheet[Date]),"dddd"),"")</f>
        <v>Sunday</v>
      </c>
      <c r="C39" s="8">
        <f>IF(PeriodStart&lt;&gt;0,IF(PeriodStart+29&lt;=DATE(YEAR(PeriodStart),MONTH(PeriodStart)+1,0),PeriodStart+29,""),"")</f>
        <v>42855</v>
      </c>
      <c r="D39" s="11"/>
      <c r="F39" s="16"/>
    </row>
    <row r="40" spans="2:6" customFormat="1" ht="18.75" customHeight="1">
      <c r="B40" s="11" t="str">
        <f>IF(AND(PeriodStart&lt;&gt;0,MonthlyTimeSheet[[#This Row],[Date]]&lt;&gt;""),TEXT(WEEKDAY(MonthlyTimeSheet[Date]),"dddd"),"")</f>
        <v/>
      </c>
      <c r="C40" s="8" t="str">
        <f>IF(PeriodStart&lt;&gt;0,IF(PeriodStart+30&lt;=DATE(YEAR(PeriodStart),MONTH(PeriodStart)+1,0),PeriodStart+30,""),"")</f>
        <v/>
      </c>
      <c r="D40" s="11"/>
      <c r="F40" s="16"/>
    </row>
    <row r="41" spans="2:6" customFormat="1" ht="27" customHeight="1">
      <c r="B41" s="11" t="s">
        <v>1</v>
      </c>
      <c r="C41" s="9"/>
      <c r="D41" s="11"/>
      <c r="E41" s="11"/>
      <c r="F41" s="12">
        <f>SUBTOTAL(109,MonthlyTimeSheet[Total hours])</f>
        <v>9.25</v>
      </c>
    </row>
    <row r="42" spans="2:6" customFormat="1" ht="48" customHeight="1">
      <c r="B42" s="5"/>
      <c r="C42" s="5"/>
      <c r="D42" s="5"/>
      <c r="F42" s="14"/>
    </row>
    <row r="43" spans="2:6" customFormat="1">
      <c r="B43" s="13" t="s">
        <v>23</v>
      </c>
      <c r="C43" s="13"/>
      <c r="D43" s="13"/>
      <c r="E43" s="3"/>
      <c r="F43" s="15" t="s">
        <v>2</v>
      </c>
    </row>
    <row r="44" spans="2:6" customFormat="1" ht="48" customHeight="1">
      <c r="B44" s="5"/>
      <c r="C44" s="5"/>
      <c r="D44" s="5"/>
      <c r="E44" s="5"/>
      <c r="F44" s="14"/>
    </row>
    <row r="45" spans="2:6" customFormat="1">
      <c r="B45" s="13" t="s">
        <v>24</v>
      </c>
      <c r="C45" s="13"/>
      <c r="D45" s="13"/>
      <c r="E45" s="3"/>
      <c r="F45" s="15" t="s">
        <v>2</v>
      </c>
    </row>
    <row r="46" spans="2:6" customFormat="1"/>
    <row r="47" spans="2:6" customFormat="1"/>
    <row r="48" spans="2:6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spans="2:6" customFormat="1"/>
    <row r="114" spans="2:6" customFormat="1"/>
    <row r="115" spans="2:6" customFormat="1"/>
    <row r="116" spans="2:6" customFormat="1"/>
    <row r="117" spans="2:6" customFormat="1"/>
    <row r="118" spans="2:6" customFormat="1"/>
    <row r="119" spans="2:6" customFormat="1"/>
    <row r="120" spans="2:6" customFormat="1"/>
    <row r="121" spans="2:6" customFormat="1"/>
    <row r="122" spans="2:6" customFormat="1"/>
    <row r="123" spans="2:6" customFormat="1"/>
    <row r="124" spans="2:6" customFormat="1"/>
    <row r="125" spans="2:6" customFormat="1"/>
    <row r="126" spans="2:6" customFormat="1"/>
    <row r="127" spans="2:6" customFormat="1"/>
    <row r="128" spans="2:6">
      <c r="B128"/>
      <c r="C128"/>
      <c r="D128"/>
      <c r="E128"/>
      <c r="F128"/>
    </row>
    <row r="129" spans="2:6">
      <c r="B129"/>
      <c r="C129"/>
      <c r="D129"/>
      <c r="E129"/>
      <c r="F129"/>
    </row>
    <row r="130" spans="2:6">
      <c r="B130"/>
      <c r="C130"/>
      <c r="D130"/>
      <c r="E130"/>
      <c r="F130"/>
    </row>
    <row r="131" spans="2:6">
      <c r="B131"/>
      <c r="C131"/>
      <c r="D131"/>
      <c r="E131"/>
      <c r="F131"/>
    </row>
    <row r="132" spans="2:6">
      <c r="B132"/>
      <c r="C132"/>
      <c r="D132"/>
      <c r="E132"/>
      <c r="F132"/>
    </row>
    <row r="133" spans="2:6">
      <c r="B133"/>
      <c r="C133"/>
      <c r="D133"/>
      <c r="E133"/>
      <c r="F133"/>
    </row>
    <row r="134" spans="2:6">
      <c r="B134"/>
      <c r="C134"/>
      <c r="D134"/>
      <c r="E134"/>
      <c r="F134"/>
    </row>
    <row r="135" spans="2:6">
      <c r="B135"/>
      <c r="C135"/>
      <c r="D135"/>
      <c r="E135"/>
      <c r="F135"/>
    </row>
    <row r="136" spans="2:6">
      <c r="B136"/>
      <c r="C136"/>
      <c r="D136"/>
      <c r="E136"/>
      <c r="F136"/>
    </row>
    <row r="137" spans="2:6">
      <c r="B137"/>
      <c r="C137"/>
      <c r="D137"/>
      <c r="E137"/>
      <c r="F137"/>
    </row>
  </sheetData>
  <mergeCells count="3">
    <mergeCell ref="B1:F1"/>
    <mergeCell ref="B2:F2"/>
    <mergeCell ref="B3:F3"/>
  </mergeCells>
  <dataValidations count="2">
    <dataValidation type="list" allowBlank="1" showInputMessage="1" showErrorMessage="1" errorTitle="Invaild Selection" error="If you need to add a new Project Code to this list you can add new list items to the Project Code Lookup table on the worksheet named Lookup Lists." sqref="D11:D40">
      <formula1>ProjectList</formula1>
    </dataValidation>
    <dataValidation type="list" allowBlank="1" showInputMessage="1" showErrorMessage="1" error="If you need to add a new Client to this list you can add new list items to the Client Lookup table on the worksheet named Lookup Lists." sqref="E11:E40">
      <formula1>ClientList</formula1>
    </dataValidation>
  </dataValidations>
  <printOptions horizontalCentered="1"/>
  <pageMargins left="0.5" right="0.5" top="0.75" bottom="0" header="0.5" footer="0"/>
  <pageSetup orientation="portrait" horizontalDpi="4294967292" verticalDpi="4294967292"/>
  <headerFooter alignWithMargins="0"/>
  <ignoredErrors>
    <ignoredError sqref="F11:F17" calculatedColumn="1"/>
  </ignoredErrors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137"/>
  <sheetViews>
    <sheetView showGridLines="0" showZeros="0" workbookViewId="0">
      <selection activeCell="D10" sqref="D10"/>
    </sheetView>
  </sheetViews>
  <sheetFormatPr defaultColWidth="8.875" defaultRowHeight="15.75"/>
  <cols>
    <col min="1" max="1" width="3.5" style="1" customWidth="1"/>
    <col min="2" max="2" width="17" style="1" customWidth="1"/>
    <col min="3" max="3" width="11.5" style="1" customWidth="1"/>
    <col min="4" max="4" width="29.875" style="1" customWidth="1"/>
    <col min="5" max="5" width="21.5" style="1" customWidth="1"/>
    <col min="6" max="6" width="19.5" style="1" customWidth="1"/>
    <col min="7" max="7" width="8.875" style="1" customWidth="1"/>
    <col min="8" max="16384" width="8.875" style="1"/>
  </cols>
  <sheetData>
    <row r="1" spans="2:8" ht="36" customHeight="1" thickBot="1">
      <c r="B1" s="20" t="s">
        <v>26</v>
      </c>
      <c r="C1" s="20"/>
      <c r="D1" s="20"/>
      <c r="E1" s="20"/>
      <c r="F1" s="20"/>
    </row>
    <row r="2" spans="2:8" ht="31.5" customHeight="1" thickTop="1" thickBot="1">
      <c r="B2" s="21" t="s">
        <v>18</v>
      </c>
      <c r="C2" s="21"/>
      <c r="D2" s="21"/>
      <c r="E2" s="21"/>
      <c r="F2" s="21"/>
    </row>
    <row r="3" spans="2:8" ht="25.5" customHeight="1" thickTop="1">
      <c r="B3" s="22" t="s">
        <v>3</v>
      </c>
      <c r="C3" s="22"/>
      <c r="D3" s="22"/>
      <c r="E3" s="22"/>
      <c r="F3" s="22"/>
    </row>
    <row r="4" spans="2:8" ht="17.100000000000001" customHeight="1">
      <c r="B4" s="6" t="s">
        <v>15</v>
      </c>
      <c r="C4"/>
      <c r="D4" s="4"/>
      <c r="E4"/>
      <c r="F4"/>
    </row>
    <row r="5" spans="2:8" ht="17.100000000000001" customHeight="1">
      <c r="B5" s="6" t="s">
        <v>16</v>
      </c>
      <c r="C5"/>
      <c r="E5" s="7" t="s">
        <v>29</v>
      </c>
      <c r="F5" s="8">
        <v>42856</v>
      </c>
    </row>
    <row r="6" spans="2:8" ht="17.100000000000001" customHeight="1">
      <c r="B6" s="10" t="s">
        <v>17</v>
      </c>
      <c r="C6"/>
      <c r="E6" s="7"/>
      <c r="F6" s="19"/>
    </row>
    <row r="7" spans="2:8">
      <c r="B7" s="6" t="s">
        <v>25</v>
      </c>
      <c r="E7" s="7"/>
      <c r="F7" s="9"/>
    </row>
    <row r="8" spans="2:8">
      <c r="D8"/>
    </row>
    <row r="9" spans="2:8">
      <c r="D9"/>
    </row>
    <row r="10" spans="2:8" s="2" customFormat="1">
      <c r="B10" s="17" t="s">
        <v>0</v>
      </c>
      <c r="C10" s="18" t="s">
        <v>2</v>
      </c>
      <c r="D10" s="17" t="s">
        <v>4</v>
      </c>
      <c r="E10" s="18" t="s">
        <v>19</v>
      </c>
      <c r="F10" s="18" t="s">
        <v>27</v>
      </c>
    </row>
    <row r="11" spans="2:8" s="2" customFormat="1" ht="23.25" customHeight="1">
      <c r="B11" s="11" t="str">
        <f>IF(AND(PeriodStart&lt;&gt;0,MonthlyTimeSheet12[[#This Row],[Date]]&lt;&gt;""),TEXT(WEEKDAY(MonthlyTimeSheet12[Date]),"dddd"),"")</f>
        <v>Monday</v>
      </c>
      <c r="C11" s="8">
        <f>IF(PeriodStart&lt;&gt;0,PeriodStart,"")</f>
        <v>42856</v>
      </c>
      <c r="D11" s="11" t="s">
        <v>6</v>
      </c>
      <c r="E11" t="s">
        <v>20</v>
      </c>
      <c r="F11" s="16">
        <v>0.25</v>
      </c>
    </row>
    <row r="12" spans="2:8" s="2" customFormat="1" ht="23.25" customHeight="1">
      <c r="B12" s="11" t="str">
        <f>IF(AND(PeriodStart&lt;&gt;0,MonthlyTimeSheet12[[#This Row],[Date]]&lt;&gt;""),TEXT(WEEKDAY(MonthlyTimeSheet12[Date]),"dddd"),"")</f>
        <v>Tuesday</v>
      </c>
      <c r="C12" s="8">
        <f>IF(PeriodStart&lt;&gt;0,PeriodStart+1,"")</f>
        <v>42857</v>
      </c>
      <c r="D12" s="11" t="s">
        <v>7</v>
      </c>
      <c r="E12" t="s">
        <v>21</v>
      </c>
      <c r="F12" s="16">
        <v>0.5</v>
      </c>
    </row>
    <row r="13" spans="2:8" s="2" customFormat="1" ht="23.25" customHeight="1">
      <c r="B13" s="11" t="str">
        <f>IF(AND(PeriodStart&lt;&gt;0,MonthlyTimeSheet12[[#This Row],[Date]]&lt;&gt;""),TEXT(WEEKDAY(MonthlyTimeSheet12[Date]),"dddd"),"")</f>
        <v>Wednesday</v>
      </c>
      <c r="C13" s="8">
        <f>IF(PeriodStart&lt;&gt;0,PeriodStart+2,"")</f>
        <v>42858</v>
      </c>
      <c r="D13" s="11" t="s">
        <v>8</v>
      </c>
      <c r="E13" t="s">
        <v>22</v>
      </c>
      <c r="F13" s="16">
        <v>1</v>
      </c>
    </row>
    <row r="14" spans="2:8" s="2" customFormat="1" ht="23.25" customHeight="1">
      <c r="B14" s="11" t="str">
        <f>IF(AND(PeriodStart&lt;&gt;0,MonthlyTimeSheet12[[#This Row],[Date]]&lt;&gt;""),TEXT(WEEKDAY(MonthlyTimeSheet12[Date]),"dddd"),"")</f>
        <v>Thursday</v>
      </c>
      <c r="C14" s="8">
        <f>IF(PeriodStart&lt;&gt;0,PeriodStart+3,"")</f>
        <v>42859</v>
      </c>
      <c r="D14" s="11" t="s">
        <v>9</v>
      </c>
      <c r="E14"/>
      <c r="F14" s="16">
        <v>0.5</v>
      </c>
      <c r="H14"/>
    </row>
    <row r="15" spans="2:8" s="2" customFormat="1" ht="23.25" customHeight="1">
      <c r="B15" s="11" t="str">
        <f>IF(AND(PeriodStart&lt;&gt;0,MonthlyTimeSheet12[[#This Row],[Date]]&lt;&gt;""),TEXT(WEEKDAY(MonthlyTimeSheet12[Date]),"dddd"),"")</f>
        <v>Friday</v>
      </c>
      <c r="C15" s="8">
        <f>IF(PeriodStart&lt;&gt;0,PeriodStart+4,"")</f>
        <v>42860</v>
      </c>
      <c r="D15" s="11" t="s">
        <v>10</v>
      </c>
      <c r="E15"/>
      <c r="F15" s="16">
        <v>3</v>
      </c>
    </row>
    <row r="16" spans="2:8" s="2" customFormat="1" ht="23.25" customHeight="1">
      <c r="B16" s="11" t="str">
        <f>IF(AND(PeriodStart&lt;&gt;0,MonthlyTimeSheet12[[#This Row],[Date]]&lt;&gt;""),TEXT(WEEKDAY(MonthlyTimeSheet12[Date]),"dddd"),"")</f>
        <v>Saturday</v>
      </c>
      <c r="C16" s="8">
        <f>IF(PeriodStart&lt;&gt;0,PeriodStart+5,"")</f>
        <v>42861</v>
      </c>
      <c r="D16" s="11" t="s">
        <v>11</v>
      </c>
      <c r="E16"/>
      <c r="F16" s="16">
        <v>3</v>
      </c>
    </row>
    <row r="17" spans="2:6" s="2" customFormat="1" ht="23.25" customHeight="1">
      <c r="B17" s="11" t="str">
        <f>IF(AND(PeriodStart&lt;&gt;0,MonthlyTimeSheet12[[#This Row],[Date]]&lt;&gt;""),TEXT(WEEKDAY(MonthlyTimeSheet12[Date]),"dddd"),"")</f>
        <v>Sunday</v>
      </c>
      <c r="C17" s="8">
        <f>IF(PeriodStart&lt;&gt;0,PeriodStart+6,"")</f>
        <v>42862</v>
      </c>
      <c r="D17" s="11" t="s">
        <v>28</v>
      </c>
      <c r="E17"/>
      <c r="F17" s="16">
        <v>1</v>
      </c>
    </row>
    <row r="18" spans="2:6" s="2" customFormat="1" ht="23.25" customHeight="1">
      <c r="B18" s="16" t="str">
        <f>IF(AND(PeriodStart&lt;&gt;0,MonthlyTimeSheet12[[#This Row],[Date]]&lt;&gt;""),TEXT(WEEKDAY(MonthlyTimeSheet12[Date]),"dddd"),"")</f>
        <v>Monday</v>
      </c>
      <c r="C18" s="8">
        <f>IF(PeriodStart&lt;&gt;0,PeriodStart+7,"")</f>
        <v>42863</v>
      </c>
      <c r="D18" s="11" t="s">
        <v>14</v>
      </c>
      <c r="E18"/>
      <c r="F18" s="16"/>
    </row>
    <row r="19" spans="2:6" s="2" customFormat="1" ht="23.25" customHeight="1">
      <c r="B19" s="16" t="str">
        <f>IF(AND(PeriodStart&lt;&gt;0,MonthlyTimeSheet12[[#This Row],[Date]]&lt;&gt;""),TEXT(WEEKDAY(MonthlyTimeSheet12[Date]),"dddd"),"")</f>
        <v>Tuesday</v>
      </c>
      <c r="C19" s="8">
        <f>IF(PeriodStart&lt;&gt;0,PeriodStart+8,"")</f>
        <v>42864</v>
      </c>
      <c r="D19" s="11" t="s">
        <v>13</v>
      </c>
      <c r="E19"/>
      <c r="F19" s="16"/>
    </row>
    <row r="20" spans="2:6" s="2" customFormat="1" ht="23.25" customHeight="1">
      <c r="B20" s="16" t="str">
        <f>IF(AND(PeriodStart&lt;&gt;0,MonthlyTimeSheet12[[#This Row],[Date]]&lt;&gt;""),TEXT(WEEKDAY(MonthlyTimeSheet12[Date]),"dddd"),"")</f>
        <v>Wednesday</v>
      </c>
      <c r="C20" s="8">
        <f>IF(PeriodStart&lt;&gt;0,PeriodStart+9,"")</f>
        <v>42865</v>
      </c>
      <c r="D20" s="11"/>
      <c r="E20"/>
      <c r="F20" s="16"/>
    </row>
    <row r="21" spans="2:6" s="2" customFormat="1" ht="23.25" customHeight="1">
      <c r="B21" s="16" t="str">
        <f>IF(AND(PeriodStart&lt;&gt;0,MonthlyTimeSheet12[[#This Row],[Date]]&lt;&gt;""),TEXT(WEEKDAY(MonthlyTimeSheet12[Date]),"dddd"),"")</f>
        <v>Thursday</v>
      </c>
      <c r="C21" s="8">
        <f>IF(PeriodStart&lt;&gt;0,PeriodStart+10,"")</f>
        <v>42866</v>
      </c>
      <c r="D21" s="11"/>
      <c r="E21"/>
      <c r="F21" s="16"/>
    </row>
    <row r="22" spans="2:6" s="2" customFormat="1" ht="23.25" customHeight="1">
      <c r="B22" s="16" t="str">
        <f>IF(AND(PeriodStart&lt;&gt;0,MonthlyTimeSheet12[[#This Row],[Date]]&lt;&gt;""),TEXT(WEEKDAY(MonthlyTimeSheet12[Date]),"dddd"),"")</f>
        <v>Friday</v>
      </c>
      <c r="C22" s="8">
        <f>IF(PeriodStart&lt;&gt;0,PeriodStart+11,"")</f>
        <v>42867</v>
      </c>
      <c r="D22" s="11"/>
      <c r="E22"/>
      <c r="F22" s="16"/>
    </row>
    <row r="23" spans="2:6" s="2" customFormat="1" ht="23.25" customHeight="1">
      <c r="B23" s="16" t="str">
        <f>IF(AND(PeriodStart&lt;&gt;0,MonthlyTimeSheet12[[#This Row],[Date]]&lt;&gt;""),TEXT(WEEKDAY(MonthlyTimeSheet12[Date]),"dddd"),"")</f>
        <v>Saturday</v>
      </c>
      <c r="C23" s="8">
        <f>IF(PeriodStart&lt;&gt;0,PeriodStart+12,"")</f>
        <v>42868</v>
      </c>
      <c r="D23" s="11"/>
      <c r="E23"/>
      <c r="F23" s="16"/>
    </row>
    <row r="24" spans="2:6" s="2" customFormat="1" ht="23.25" customHeight="1">
      <c r="B24" s="16" t="str">
        <f>IF(AND(PeriodStart&lt;&gt;0,MonthlyTimeSheet12[[#This Row],[Date]]&lt;&gt;""),TEXT(WEEKDAY(MonthlyTimeSheet12[Date]),"dddd"),"")</f>
        <v>Sunday</v>
      </c>
      <c r="C24" s="8">
        <f>IF(PeriodStart&lt;&gt;0,PeriodStart+13,"")</f>
        <v>42869</v>
      </c>
      <c r="D24" s="11"/>
      <c r="E24"/>
      <c r="F24" s="16"/>
    </row>
    <row r="25" spans="2:6" s="2" customFormat="1" ht="23.25" customHeight="1">
      <c r="B25" s="16" t="str">
        <f>IF(AND(PeriodStart&lt;&gt;0,MonthlyTimeSheet12[[#This Row],[Date]]&lt;&gt;""),TEXT(WEEKDAY(MonthlyTimeSheet12[Date]),"dddd"),"")</f>
        <v>Monday</v>
      </c>
      <c r="C25" s="8">
        <f>IF(PeriodStart&lt;&gt;0,PeriodStart+14,"")</f>
        <v>42870</v>
      </c>
      <c r="D25" s="11"/>
      <c r="E25"/>
      <c r="F25" s="16"/>
    </row>
    <row r="26" spans="2:6" s="2" customFormat="1" ht="23.25" customHeight="1">
      <c r="B26" s="16" t="str">
        <f>IF(AND(PeriodStart&lt;&gt;0,MonthlyTimeSheet12[[#This Row],[Date]]&lt;&gt;""),TEXT(WEEKDAY(MonthlyTimeSheet12[Date]),"dddd"),"")</f>
        <v>Tuesday</v>
      </c>
      <c r="C26" s="8">
        <f>IF(PeriodStart&lt;&gt;0,PeriodStart+15,"")</f>
        <v>42871</v>
      </c>
      <c r="D26" s="11"/>
      <c r="E26"/>
      <c r="F26" s="16"/>
    </row>
    <row r="27" spans="2:6" s="2" customFormat="1" ht="23.25" customHeight="1">
      <c r="B27" s="16" t="str">
        <f>IF(AND(PeriodStart&lt;&gt;0,MonthlyTimeSheet12[[#This Row],[Date]]&lt;&gt;""),TEXT(WEEKDAY(MonthlyTimeSheet12[Date]),"dddd"),"")</f>
        <v>Wednesday</v>
      </c>
      <c r="C27" s="8">
        <f>IF(PeriodStart&lt;&gt;0,PeriodStart+16,"")</f>
        <v>42872</v>
      </c>
      <c r="D27" s="11"/>
      <c r="E27"/>
      <c r="F27" s="16"/>
    </row>
    <row r="28" spans="2:6" s="2" customFormat="1" ht="23.25" customHeight="1">
      <c r="B28" s="16" t="str">
        <f>IF(AND(PeriodStart&lt;&gt;0,MonthlyTimeSheet12[[#This Row],[Date]]&lt;&gt;""),TEXT(WEEKDAY(MonthlyTimeSheet12[Date]),"dddd"),"")</f>
        <v>Thursday</v>
      </c>
      <c r="C28" s="8">
        <f>IF(PeriodStart&lt;&gt;0,PeriodStart+17,"")</f>
        <v>42873</v>
      </c>
      <c r="D28" s="11"/>
      <c r="E28"/>
      <c r="F28" s="16"/>
    </row>
    <row r="29" spans="2:6" s="2" customFormat="1" ht="23.25" customHeight="1">
      <c r="B29" s="16" t="str">
        <f>IF(AND(PeriodStart&lt;&gt;0,MonthlyTimeSheet12[[#This Row],[Date]]&lt;&gt;""),TEXT(WEEKDAY(MonthlyTimeSheet12[Date]),"dddd"),"")</f>
        <v>Friday</v>
      </c>
      <c r="C29" s="8">
        <f>IF(PeriodStart&lt;&gt;0,PeriodStart+18,"")</f>
        <v>42874</v>
      </c>
      <c r="D29" s="11"/>
      <c r="E29"/>
      <c r="F29" s="16"/>
    </row>
    <row r="30" spans="2:6" s="2" customFormat="1" ht="23.25" customHeight="1">
      <c r="B30" s="16" t="str">
        <f>IF(AND(PeriodStart&lt;&gt;0,MonthlyTimeSheet12[[#This Row],[Date]]&lt;&gt;""),TEXT(WEEKDAY(MonthlyTimeSheet12[Date]),"dddd"),"")</f>
        <v>Sunday</v>
      </c>
      <c r="C30" s="8">
        <f>IF(PeriodStart&lt;&gt;0,PeriodStart+20,"")</f>
        <v>42876</v>
      </c>
      <c r="D30" s="11"/>
      <c r="E30"/>
      <c r="F30" s="16"/>
    </row>
    <row r="31" spans="2:6" s="2" customFormat="1" ht="23.25" customHeight="1">
      <c r="B31" s="16" t="str">
        <f>IF(AND(PeriodStart&lt;&gt;0,MonthlyTimeSheet12[[#This Row],[Date]]&lt;&gt;""),TEXT(WEEKDAY(MonthlyTimeSheet12[Date]),"dddd"),"")</f>
        <v>Monday</v>
      </c>
      <c r="C31" s="8">
        <f>IF(PeriodStart&lt;&gt;0,PeriodStart+21,"")</f>
        <v>42877</v>
      </c>
      <c r="D31" s="11"/>
      <c r="E31"/>
      <c r="F31" s="16"/>
    </row>
    <row r="32" spans="2:6" s="2" customFormat="1" ht="23.25" customHeight="1">
      <c r="B32" s="16" t="str">
        <f>IF(AND(PeriodStart&lt;&gt;0,MonthlyTimeSheet12[[#This Row],[Date]]&lt;&gt;""),TEXT(WEEKDAY(MonthlyTimeSheet12[Date]),"dddd"),"")</f>
        <v>Tuesday</v>
      </c>
      <c r="C32" s="8">
        <f>IF(PeriodStart&lt;&gt;0,PeriodStart+22,"")</f>
        <v>42878</v>
      </c>
      <c r="D32" s="11"/>
      <c r="E32"/>
      <c r="F32" s="16"/>
    </row>
    <row r="33" spans="2:6" s="2" customFormat="1" ht="23.25" customHeight="1">
      <c r="B33" s="16" t="str">
        <f>IF(AND(PeriodStart&lt;&gt;0,MonthlyTimeSheet12[[#This Row],[Date]]&lt;&gt;""),TEXT(WEEKDAY(MonthlyTimeSheet12[Date]),"dddd"),"")</f>
        <v>Wednesday</v>
      </c>
      <c r="C33" s="8">
        <f>IF(PeriodStart&lt;&gt;0,PeriodStart+23,"")</f>
        <v>42879</v>
      </c>
      <c r="D33" s="11"/>
      <c r="E33"/>
      <c r="F33" s="16"/>
    </row>
    <row r="34" spans="2:6" s="2" customFormat="1" ht="23.25" customHeight="1">
      <c r="B34" s="16" t="str">
        <f>IF(AND(PeriodStart&lt;&gt;0,MonthlyTimeSheet12[[#This Row],[Date]]&lt;&gt;""),TEXT(WEEKDAY(MonthlyTimeSheet12[Date]),"dddd"),"")</f>
        <v>Thursday</v>
      </c>
      <c r="C34" s="8">
        <f>IF(PeriodStart&lt;&gt;0,PeriodStart+24,"")</f>
        <v>42880</v>
      </c>
      <c r="D34" s="11"/>
      <c r="E34"/>
      <c r="F34" s="16"/>
    </row>
    <row r="35" spans="2:6" s="2" customFormat="1" ht="23.25" customHeight="1">
      <c r="B35" s="16" t="str">
        <f>IF(AND(PeriodStart&lt;&gt;0,MonthlyTimeSheet12[[#This Row],[Date]]&lt;&gt;""),TEXT(WEEKDAY(MonthlyTimeSheet12[Date]),"dddd"),"")</f>
        <v>Friday</v>
      </c>
      <c r="C35" s="8">
        <f>IF(PeriodStart&lt;&gt;0,PeriodStart+25,"")</f>
        <v>42881</v>
      </c>
      <c r="D35" s="11"/>
      <c r="E35"/>
      <c r="F35" s="16"/>
    </row>
    <row r="36" spans="2:6" s="2" customFormat="1" ht="23.25" customHeight="1">
      <c r="B36" s="11" t="str">
        <f>IF(AND(PeriodStart&lt;&gt;0,MonthlyTimeSheet12[[#This Row],[Date]]&lt;&gt;""),TEXT(WEEKDAY(MonthlyTimeSheet12[Date]),"dddd"),"")</f>
        <v>Saturday</v>
      </c>
      <c r="C36" s="8">
        <f>IF(PeriodStart&lt;&gt;0,PeriodStart+26,"")</f>
        <v>42882</v>
      </c>
      <c r="D36" s="11"/>
      <c r="E36"/>
      <c r="F36" s="16"/>
    </row>
    <row r="37" spans="2:6" customFormat="1" ht="18.75" customHeight="1">
      <c r="B37" s="11" t="str">
        <f>IF(AND(PeriodStart&lt;&gt;0,MonthlyTimeSheet12[[#This Row],[Date]]&lt;&gt;""),TEXT(WEEKDAY(MonthlyTimeSheet12[Date]),"dddd"),"")</f>
        <v>Sunday</v>
      </c>
      <c r="C37" s="8">
        <f>IF(PeriodStart&lt;&gt;0,PeriodStart+27,"")</f>
        <v>42883</v>
      </c>
      <c r="D37" s="11"/>
      <c r="F37" s="16"/>
    </row>
    <row r="38" spans="2:6" customFormat="1" ht="18.75" customHeight="1">
      <c r="B38" s="11" t="str">
        <f>IF(AND(PeriodStart&lt;&gt;0,MonthlyTimeSheet12[[#This Row],[Date]]&lt;&gt;""),TEXT(WEEKDAY(MonthlyTimeSheet12[Date]),"dddd"),"")</f>
        <v>Monday</v>
      </c>
      <c r="C38" s="8">
        <f>IF(PeriodStart&lt;&gt;0,IF(PeriodStart+28&lt;=DATE(YEAR(PeriodStart),MONTH(PeriodStart)+1,0),PeriodStart+28,""),"")</f>
        <v>42884</v>
      </c>
      <c r="D38" s="11"/>
      <c r="F38" s="16"/>
    </row>
    <row r="39" spans="2:6" customFormat="1" ht="18.75" customHeight="1">
      <c r="B39" s="11" t="str">
        <f>IF(AND(PeriodStart&lt;&gt;0,MonthlyTimeSheet12[[#This Row],[Date]]&lt;&gt;""),TEXT(WEEKDAY(MonthlyTimeSheet12[Date]),"dddd"),"")</f>
        <v>Tuesday</v>
      </c>
      <c r="C39" s="8">
        <f>IF(PeriodStart&lt;&gt;0,IF(PeriodStart+29&lt;=DATE(YEAR(PeriodStart),MONTH(PeriodStart)+1,0),PeriodStart+29,""),"")</f>
        <v>42885</v>
      </c>
      <c r="D39" s="11"/>
      <c r="F39" s="16"/>
    </row>
    <row r="40" spans="2:6" customFormat="1" ht="18.75" customHeight="1">
      <c r="B40" s="11" t="str">
        <f>IF(AND(PeriodStart&lt;&gt;0,MonthlyTimeSheet12[[#This Row],[Date]]&lt;&gt;""),TEXT(WEEKDAY(MonthlyTimeSheet12[Date]),"dddd"),"")</f>
        <v>Wednesday</v>
      </c>
      <c r="C40" s="8">
        <f>IF(PeriodStart&lt;&gt;0,IF(PeriodStart+30&lt;=DATE(YEAR(PeriodStart),MONTH(PeriodStart)+1,0),PeriodStart+30,""),"")</f>
        <v>42886</v>
      </c>
      <c r="D40" s="11"/>
      <c r="F40" s="16"/>
    </row>
    <row r="41" spans="2:6" customFormat="1" ht="27" customHeight="1">
      <c r="B41" s="11" t="s">
        <v>1</v>
      </c>
      <c r="C41" s="9"/>
      <c r="D41" s="11"/>
      <c r="E41" s="11"/>
      <c r="F41" s="12">
        <f>SUBTOTAL(109,MonthlyTimeSheet12[Total hours])</f>
        <v>9.25</v>
      </c>
    </row>
    <row r="42" spans="2:6" customFormat="1" ht="48" customHeight="1">
      <c r="B42" s="5"/>
      <c r="C42" s="5"/>
      <c r="D42" s="5"/>
      <c r="F42" s="14"/>
    </row>
    <row r="43" spans="2:6" customFormat="1">
      <c r="B43" s="13" t="s">
        <v>23</v>
      </c>
      <c r="C43" s="13"/>
      <c r="D43" s="13"/>
      <c r="E43" s="3"/>
      <c r="F43" s="15" t="s">
        <v>2</v>
      </c>
    </row>
    <row r="44" spans="2:6" customFormat="1" ht="48" customHeight="1">
      <c r="B44" s="5"/>
      <c r="C44" s="5"/>
      <c r="D44" s="5"/>
      <c r="E44" s="5"/>
      <c r="F44" s="14"/>
    </row>
    <row r="45" spans="2:6" customFormat="1">
      <c r="B45" s="13" t="s">
        <v>24</v>
      </c>
      <c r="C45" s="13"/>
      <c r="D45" s="13"/>
      <c r="E45" s="3"/>
      <c r="F45" s="15" t="s">
        <v>2</v>
      </c>
    </row>
    <row r="46" spans="2:6" customFormat="1"/>
    <row r="47" spans="2:6" customFormat="1"/>
    <row r="48" spans="2:6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spans="2:6" customFormat="1"/>
    <row r="114" spans="2:6" customFormat="1"/>
    <row r="115" spans="2:6" customFormat="1"/>
    <row r="116" spans="2:6" customFormat="1"/>
    <row r="117" spans="2:6" customFormat="1"/>
    <row r="118" spans="2:6" customFormat="1"/>
    <row r="119" spans="2:6" customFormat="1"/>
    <row r="120" spans="2:6" customFormat="1"/>
    <row r="121" spans="2:6" customFormat="1"/>
    <row r="122" spans="2:6" customFormat="1"/>
    <row r="123" spans="2:6" customFormat="1"/>
    <row r="124" spans="2:6" customFormat="1"/>
    <row r="125" spans="2:6" customFormat="1"/>
    <row r="126" spans="2:6" customFormat="1"/>
    <row r="127" spans="2:6" customFormat="1"/>
    <row r="128" spans="2:6">
      <c r="B128"/>
      <c r="C128"/>
      <c r="D128"/>
      <c r="E128"/>
      <c r="F128"/>
    </row>
    <row r="129" spans="2:6">
      <c r="B129"/>
      <c r="C129"/>
      <c r="D129"/>
      <c r="E129"/>
      <c r="F129"/>
    </row>
    <row r="130" spans="2:6">
      <c r="B130"/>
      <c r="C130"/>
      <c r="D130"/>
      <c r="E130"/>
      <c r="F130"/>
    </row>
    <row r="131" spans="2:6">
      <c r="B131"/>
      <c r="C131"/>
      <c r="D131"/>
      <c r="E131"/>
      <c r="F131"/>
    </row>
    <row r="132" spans="2:6">
      <c r="B132"/>
      <c r="C132"/>
      <c r="D132"/>
      <c r="E132"/>
      <c r="F132"/>
    </row>
    <row r="133" spans="2:6">
      <c r="B133"/>
      <c r="C133"/>
      <c r="D133"/>
      <c r="E133"/>
      <c r="F133"/>
    </row>
    <row r="134" spans="2:6">
      <c r="B134"/>
      <c r="C134"/>
      <c r="D134"/>
      <c r="E134"/>
      <c r="F134"/>
    </row>
    <row r="135" spans="2:6">
      <c r="B135"/>
      <c r="C135"/>
      <c r="D135"/>
      <c r="E135"/>
      <c r="F135"/>
    </row>
    <row r="136" spans="2:6">
      <c r="B136"/>
      <c r="C136"/>
      <c r="D136"/>
      <c r="E136"/>
      <c r="F136"/>
    </row>
    <row r="137" spans="2:6">
      <c r="B137"/>
      <c r="C137"/>
      <c r="D137"/>
      <c r="E137"/>
      <c r="F137"/>
    </row>
  </sheetData>
  <mergeCells count="3">
    <mergeCell ref="B1:F1"/>
    <mergeCell ref="B2:F2"/>
    <mergeCell ref="B3:F3"/>
  </mergeCells>
  <dataValidations count="2">
    <dataValidation type="list" allowBlank="1" showInputMessage="1" showErrorMessage="1" error="If you need to add a new Client to this list you can add new list items to the Client Lookup table on the worksheet named Lookup Lists." sqref="E11:E40">
      <formula1>ClientList</formula1>
    </dataValidation>
    <dataValidation type="list" allowBlank="1" showInputMessage="1" showErrorMessage="1" errorTitle="Invaild Selection" error="If you need to add a new Project Code to this list you can add new list items to the Project Code Lookup table on the worksheet named Lookup Lists." sqref="D11:D40">
      <formula1>ProjectList</formula1>
    </dataValidation>
  </dataValidations>
  <printOptions horizontalCentered="1"/>
  <pageMargins left="0.5" right="0.5" top="0.75" bottom="0" header="0.5" footer="0"/>
  <pageSetup orientation="portrait" horizontalDpi="4294967292" verticalDpi="4294967292"/>
  <headerFooter alignWithMargins="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137"/>
  <sheetViews>
    <sheetView showGridLines="0" showZeros="0" workbookViewId="0">
      <selection activeCell="D10" sqref="D10"/>
    </sheetView>
  </sheetViews>
  <sheetFormatPr defaultColWidth="8.875" defaultRowHeight="15.75"/>
  <cols>
    <col min="1" max="1" width="3.5" style="1" customWidth="1"/>
    <col min="2" max="2" width="17" style="1" customWidth="1"/>
    <col min="3" max="3" width="11.5" style="1" customWidth="1"/>
    <col min="4" max="4" width="29.875" style="1" customWidth="1"/>
    <col min="5" max="5" width="21.5" style="1" customWidth="1"/>
    <col min="6" max="6" width="19.5" style="1" customWidth="1"/>
    <col min="7" max="7" width="8.875" style="1" customWidth="1"/>
    <col min="8" max="16384" width="8.875" style="1"/>
  </cols>
  <sheetData>
    <row r="1" spans="2:8" ht="36" customHeight="1" thickBot="1">
      <c r="B1" s="20" t="s">
        <v>26</v>
      </c>
      <c r="C1" s="20"/>
      <c r="D1" s="20"/>
      <c r="E1" s="20"/>
      <c r="F1" s="20"/>
    </row>
    <row r="2" spans="2:8" ht="31.5" customHeight="1" thickTop="1" thickBot="1">
      <c r="B2" s="21" t="s">
        <v>18</v>
      </c>
      <c r="C2" s="21"/>
      <c r="D2" s="21"/>
      <c r="E2" s="21"/>
      <c r="F2" s="21"/>
    </row>
    <row r="3" spans="2:8" ht="25.5" customHeight="1" thickTop="1">
      <c r="B3" s="22" t="s">
        <v>3</v>
      </c>
      <c r="C3" s="22"/>
      <c r="D3" s="22"/>
      <c r="E3" s="22"/>
      <c r="F3" s="22"/>
    </row>
    <row r="4" spans="2:8" ht="17.100000000000001" customHeight="1">
      <c r="B4" s="6" t="s">
        <v>15</v>
      </c>
      <c r="C4"/>
      <c r="D4" s="4"/>
      <c r="E4"/>
      <c r="F4"/>
    </row>
    <row r="5" spans="2:8" ht="17.100000000000001" customHeight="1">
      <c r="B5" s="6" t="s">
        <v>16</v>
      </c>
      <c r="C5"/>
      <c r="E5" s="7" t="s">
        <v>29</v>
      </c>
      <c r="F5" s="8">
        <v>42887</v>
      </c>
    </row>
    <row r="6" spans="2:8" ht="17.100000000000001" customHeight="1">
      <c r="B6" s="10" t="s">
        <v>17</v>
      </c>
      <c r="C6"/>
      <c r="E6" s="7"/>
      <c r="F6" s="19"/>
    </row>
    <row r="7" spans="2:8">
      <c r="B7" s="6" t="s">
        <v>25</v>
      </c>
      <c r="E7" s="7"/>
      <c r="F7" s="9"/>
    </row>
    <row r="8" spans="2:8">
      <c r="D8"/>
    </row>
    <row r="9" spans="2:8">
      <c r="D9"/>
    </row>
    <row r="10" spans="2:8" s="2" customFormat="1">
      <c r="B10" s="17" t="s">
        <v>0</v>
      </c>
      <c r="C10" s="18" t="s">
        <v>2</v>
      </c>
      <c r="D10" s="17" t="s">
        <v>4</v>
      </c>
      <c r="E10" s="18" t="s">
        <v>19</v>
      </c>
      <c r="F10" s="18" t="s">
        <v>27</v>
      </c>
    </row>
    <row r="11" spans="2:8" s="2" customFormat="1" ht="23.25" customHeight="1">
      <c r="B11" s="11" t="str">
        <f>IF(AND(PeriodStart&lt;&gt;0,MonthlyTimeSheet1214[[#This Row],[Date]]&lt;&gt;""),TEXT(WEEKDAY(MonthlyTimeSheet1214[Date]),"dddd"),"")</f>
        <v>Thursday</v>
      </c>
      <c r="C11" s="8">
        <f>IF(PeriodStart&lt;&gt;0,PeriodStart,"")</f>
        <v>42887</v>
      </c>
      <c r="D11" s="11" t="s">
        <v>6</v>
      </c>
      <c r="E11" t="s">
        <v>20</v>
      </c>
      <c r="F11" s="16">
        <v>0.25</v>
      </c>
    </row>
    <row r="12" spans="2:8" s="2" customFormat="1" ht="23.25" customHeight="1">
      <c r="B12" s="11" t="str">
        <f>IF(AND(PeriodStart&lt;&gt;0,MonthlyTimeSheet1214[[#This Row],[Date]]&lt;&gt;""),TEXT(WEEKDAY(MonthlyTimeSheet1214[Date]),"dddd"),"")</f>
        <v>Friday</v>
      </c>
      <c r="C12" s="8">
        <f>IF(PeriodStart&lt;&gt;0,PeriodStart+1,"")</f>
        <v>42888</v>
      </c>
      <c r="D12" s="11" t="s">
        <v>7</v>
      </c>
      <c r="E12" t="s">
        <v>21</v>
      </c>
      <c r="F12" s="16">
        <v>0.5</v>
      </c>
    </row>
    <row r="13" spans="2:8" s="2" customFormat="1" ht="23.25" customHeight="1">
      <c r="B13" s="11" t="str">
        <f>IF(AND(PeriodStart&lt;&gt;0,MonthlyTimeSheet1214[[#This Row],[Date]]&lt;&gt;""),TEXT(WEEKDAY(MonthlyTimeSheet1214[Date]),"dddd"),"")</f>
        <v>Saturday</v>
      </c>
      <c r="C13" s="8">
        <f>IF(PeriodStart&lt;&gt;0,PeriodStart+2,"")</f>
        <v>42889</v>
      </c>
      <c r="D13" s="11" t="s">
        <v>8</v>
      </c>
      <c r="E13" t="s">
        <v>22</v>
      </c>
      <c r="F13" s="16">
        <v>1</v>
      </c>
    </row>
    <row r="14" spans="2:8" s="2" customFormat="1" ht="23.25" customHeight="1">
      <c r="B14" s="11" t="str">
        <f>IF(AND(PeriodStart&lt;&gt;0,MonthlyTimeSheet1214[[#This Row],[Date]]&lt;&gt;""),TEXT(WEEKDAY(MonthlyTimeSheet1214[Date]),"dddd"),"")</f>
        <v>Sunday</v>
      </c>
      <c r="C14" s="8">
        <f>IF(PeriodStart&lt;&gt;0,PeriodStart+3,"")</f>
        <v>42890</v>
      </c>
      <c r="D14" s="11" t="s">
        <v>9</v>
      </c>
      <c r="E14"/>
      <c r="F14" s="16">
        <v>0.5</v>
      </c>
      <c r="H14"/>
    </row>
    <row r="15" spans="2:8" s="2" customFormat="1" ht="23.25" customHeight="1">
      <c r="B15" s="11" t="str">
        <f>IF(AND(PeriodStart&lt;&gt;0,MonthlyTimeSheet1214[[#This Row],[Date]]&lt;&gt;""),TEXT(WEEKDAY(MonthlyTimeSheet1214[Date]),"dddd"),"")</f>
        <v>Monday</v>
      </c>
      <c r="C15" s="8">
        <f>IF(PeriodStart&lt;&gt;0,PeriodStart+4,"")</f>
        <v>42891</v>
      </c>
      <c r="D15" s="11" t="s">
        <v>10</v>
      </c>
      <c r="E15"/>
      <c r="F15" s="16">
        <v>3</v>
      </c>
    </row>
    <row r="16" spans="2:8" s="2" customFormat="1" ht="23.25" customHeight="1">
      <c r="B16" s="11" t="str">
        <f>IF(AND(PeriodStart&lt;&gt;0,MonthlyTimeSheet1214[[#This Row],[Date]]&lt;&gt;""),TEXT(WEEKDAY(MonthlyTimeSheet1214[Date]),"dddd"),"")</f>
        <v>Tuesday</v>
      </c>
      <c r="C16" s="8">
        <f>IF(PeriodStart&lt;&gt;0,PeriodStart+5,"")</f>
        <v>42892</v>
      </c>
      <c r="D16" s="11" t="s">
        <v>11</v>
      </c>
      <c r="E16"/>
      <c r="F16" s="16">
        <v>3</v>
      </c>
    </row>
    <row r="17" spans="2:6" s="2" customFormat="1" ht="23.25" customHeight="1">
      <c r="B17" s="11" t="str">
        <f>IF(AND(PeriodStart&lt;&gt;0,MonthlyTimeSheet1214[[#This Row],[Date]]&lt;&gt;""),TEXT(WEEKDAY(MonthlyTimeSheet1214[Date]),"dddd"),"")</f>
        <v>Wednesday</v>
      </c>
      <c r="C17" s="8">
        <f>IF(PeriodStart&lt;&gt;0,PeriodStart+6,"")</f>
        <v>42893</v>
      </c>
      <c r="D17" s="11" t="s">
        <v>28</v>
      </c>
      <c r="E17"/>
      <c r="F17" s="16">
        <v>1</v>
      </c>
    </row>
    <row r="18" spans="2:6" s="2" customFormat="1" ht="23.25" customHeight="1">
      <c r="B18" s="16" t="str">
        <f>IF(AND(PeriodStart&lt;&gt;0,MonthlyTimeSheet1214[[#This Row],[Date]]&lt;&gt;""),TEXT(WEEKDAY(MonthlyTimeSheet1214[Date]),"dddd"),"")</f>
        <v>Thursday</v>
      </c>
      <c r="C18" s="8">
        <f>IF(PeriodStart&lt;&gt;0,PeriodStart+7,"")</f>
        <v>42894</v>
      </c>
      <c r="D18" s="11" t="s">
        <v>14</v>
      </c>
      <c r="E18"/>
      <c r="F18" s="16"/>
    </row>
    <row r="19" spans="2:6" s="2" customFormat="1" ht="23.25" customHeight="1">
      <c r="B19" s="16" t="str">
        <f>IF(AND(PeriodStart&lt;&gt;0,MonthlyTimeSheet1214[[#This Row],[Date]]&lt;&gt;""),TEXT(WEEKDAY(MonthlyTimeSheet1214[Date]),"dddd"),"")</f>
        <v>Friday</v>
      </c>
      <c r="C19" s="8">
        <f>IF(PeriodStart&lt;&gt;0,PeriodStart+8,"")</f>
        <v>42895</v>
      </c>
      <c r="D19" s="11" t="s">
        <v>13</v>
      </c>
      <c r="E19"/>
      <c r="F19" s="16"/>
    </row>
    <row r="20" spans="2:6" s="2" customFormat="1" ht="23.25" customHeight="1">
      <c r="B20" s="16" t="str">
        <f>IF(AND(PeriodStart&lt;&gt;0,MonthlyTimeSheet1214[[#This Row],[Date]]&lt;&gt;""),TEXT(WEEKDAY(MonthlyTimeSheet1214[Date]),"dddd"),"")</f>
        <v>Saturday</v>
      </c>
      <c r="C20" s="8">
        <f>IF(PeriodStart&lt;&gt;0,PeriodStart+9,"")</f>
        <v>42896</v>
      </c>
      <c r="D20" s="11"/>
      <c r="E20"/>
      <c r="F20" s="16"/>
    </row>
    <row r="21" spans="2:6" s="2" customFormat="1" ht="23.25" customHeight="1">
      <c r="B21" s="16" t="str">
        <f>IF(AND(PeriodStart&lt;&gt;0,MonthlyTimeSheet1214[[#This Row],[Date]]&lt;&gt;""),TEXT(WEEKDAY(MonthlyTimeSheet1214[Date]),"dddd"),"")</f>
        <v>Sunday</v>
      </c>
      <c r="C21" s="8">
        <f>IF(PeriodStart&lt;&gt;0,PeriodStart+10,"")</f>
        <v>42897</v>
      </c>
      <c r="D21" s="11"/>
      <c r="E21"/>
      <c r="F21" s="16"/>
    </row>
    <row r="22" spans="2:6" s="2" customFormat="1" ht="23.25" customHeight="1">
      <c r="B22" s="16" t="str">
        <f>IF(AND(PeriodStart&lt;&gt;0,MonthlyTimeSheet1214[[#This Row],[Date]]&lt;&gt;""),TEXT(WEEKDAY(MonthlyTimeSheet1214[Date]),"dddd"),"")</f>
        <v>Monday</v>
      </c>
      <c r="C22" s="8">
        <f>IF(PeriodStart&lt;&gt;0,PeriodStart+11,"")</f>
        <v>42898</v>
      </c>
      <c r="D22" s="11"/>
      <c r="E22"/>
      <c r="F22" s="16"/>
    </row>
    <row r="23" spans="2:6" s="2" customFormat="1" ht="23.25" customHeight="1">
      <c r="B23" s="16" t="str">
        <f>IF(AND(PeriodStart&lt;&gt;0,MonthlyTimeSheet1214[[#This Row],[Date]]&lt;&gt;""),TEXT(WEEKDAY(MonthlyTimeSheet1214[Date]),"dddd"),"")</f>
        <v>Tuesday</v>
      </c>
      <c r="C23" s="8">
        <f>IF(PeriodStart&lt;&gt;0,PeriodStart+12,"")</f>
        <v>42899</v>
      </c>
      <c r="D23" s="11"/>
      <c r="E23"/>
      <c r="F23" s="16"/>
    </row>
    <row r="24" spans="2:6" s="2" customFormat="1" ht="23.25" customHeight="1">
      <c r="B24" s="16" t="str">
        <f>IF(AND(PeriodStart&lt;&gt;0,MonthlyTimeSheet1214[[#This Row],[Date]]&lt;&gt;""),TEXT(WEEKDAY(MonthlyTimeSheet1214[Date]),"dddd"),"")</f>
        <v>Wednesday</v>
      </c>
      <c r="C24" s="8">
        <f>IF(PeriodStart&lt;&gt;0,PeriodStart+13,"")</f>
        <v>42900</v>
      </c>
      <c r="D24" s="11"/>
      <c r="E24"/>
      <c r="F24" s="16"/>
    </row>
    <row r="25" spans="2:6" s="2" customFormat="1" ht="23.25" customHeight="1">
      <c r="B25" s="16" t="str">
        <f>IF(AND(PeriodStart&lt;&gt;0,MonthlyTimeSheet1214[[#This Row],[Date]]&lt;&gt;""),TEXT(WEEKDAY(MonthlyTimeSheet1214[Date]),"dddd"),"")</f>
        <v>Thursday</v>
      </c>
      <c r="C25" s="8">
        <f>IF(PeriodStart&lt;&gt;0,PeriodStart+14,"")</f>
        <v>42901</v>
      </c>
      <c r="D25" s="11"/>
      <c r="E25"/>
      <c r="F25" s="16"/>
    </row>
    <row r="26" spans="2:6" s="2" customFormat="1" ht="23.25" customHeight="1">
      <c r="B26" s="16" t="str">
        <f>IF(AND(PeriodStart&lt;&gt;0,MonthlyTimeSheet1214[[#This Row],[Date]]&lt;&gt;""),TEXT(WEEKDAY(MonthlyTimeSheet1214[Date]),"dddd"),"")</f>
        <v>Friday</v>
      </c>
      <c r="C26" s="8">
        <f>IF(PeriodStart&lt;&gt;0,PeriodStart+15,"")</f>
        <v>42902</v>
      </c>
      <c r="D26" s="11"/>
      <c r="E26"/>
      <c r="F26" s="16"/>
    </row>
    <row r="27" spans="2:6" s="2" customFormat="1" ht="23.25" customHeight="1">
      <c r="B27" s="16" t="str">
        <f>IF(AND(PeriodStart&lt;&gt;0,MonthlyTimeSheet1214[[#This Row],[Date]]&lt;&gt;""),TEXT(WEEKDAY(MonthlyTimeSheet1214[Date]),"dddd"),"")</f>
        <v>Saturday</v>
      </c>
      <c r="C27" s="8">
        <f>IF(PeriodStart&lt;&gt;0,PeriodStart+16,"")</f>
        <v>42903</v>
      </c>
      <c r="D27" s="11"/>
      <c r="E27"/>
      <c r="F27" s="16"/>
    </row>
    <row r="28" spans="2:6" s="2" customFormat="1" ht="23.25" customHeight="1">
      <c r="B28" s="16" t="str">
        <f>IF(AND(PeriodStart&lt;&gt;0,MonthlyTimeSheet1214[[#This Row],[Date]]&lt;&gt;""),TEXT(WEEKDAY(MonthlyTimeSheet1214[Date]),"dddd"),"")</f>
        <v>Sunday</v>
      </c>
      <c r="C28" s="8">
        <f>IF(PeriodStart&lt;&gt;0,PeriodStart+17,"")</f>
        <v>42904</v>
      </c>
      <c r="D28" s="11"/>
      <c r="E28"/>
      <c r="F28" s="16"/>
    </row>
    <row r="29" spans="2:6" s="2" customFormat="1" ht="23.25" customHeight="1">
      <c r="B29" s="16" t="str">
        <f>IF(AND(PeriodStart&lt;&gt;0,MonthlyTimeSheet1214[[#This Row],[Date]]&lt;&gt;""),TEXT(WEEKDAY(MonthlyTimeSheet1214[Date]),"dddd"),"")</f>
        <v>Monday</v>
      </c>
      <c r="C29" s="8">
        <f>IF(PeriodStart&lt;&gt;0,PeriodStart+18,"")</f>
        <v>42905</v>
      </c>
      <c r="D29" s="11"/>
      <c r="E29"/>
      <c r="F29" s="16"/>
    </row>
    <row r="30" spans="2:6" s="2" customFormat="1" ht="23.25" customHeight="1">
      <c r="B30" s="16" t="str">
        <f>IF(AND(PeriodStart&lt;&gt;0,MonthlyTimeSheet1214[[#This Row],[Date]]&lt;&gt;""),TEXT(WEEKDAY(MonthlyTimeSheet1214[Date]),"dddd"),"")</f>
        <v>Wednesday</v>
      </c>
      <c r="C30" s="8">
        <f>IF(PeriodStart&lt;&gt;0,PeriodStart+20,"")</f>
        <v>42907</v>
      </c>
      <c r="D30" s="11"/>
      <c r="E30"/>
      <c r="F30" s="16"/>
    </row>
    <row r="31" spans="2:6" s="2" customFormat="1" ht="23.25" customHeight="1">
      <c r="B31" s="16" t="str">
        <f>IF(AND(PeriodStart&lt;&gt;0,MonthlyTimeSheet1214[[#This Row],[Date]]&lt;&gt;""),TEXT(WEEKDAY(MonthlyTimeSheet1214[Date]),"dddd"),"")</f>
        <v>Thursday</v>
      </c>
      <c r="C31" s="8">
        <f>IF(PeriodStart&lt;&gt;0,PeriodStart+21,"")</f>
        <v>42908</v>
      </c>
      <c r="D31" s="11"/>
      <c r="E31"/>
      <c r="F31" s="16"/>
    </row>
    <row r="32" spans="2:6" s="2" customFormat="1" ht="23.25" customHeight="1">
      <c r="B32" s="16" t="str">
        <f>IF(AND(PeriodStart&lt;&gt;0,MonthlyTimeSheet1214[[#This Row],[Date]]&lt;&gt;""),TEXT(WEEKDAY(MonthlyTimeSheet1214[Date]),"dddd"),"")</f>
        <v>Friday</v>
      </c>
      <c r="C32" s="8">
        <f>IF(PeriodStart&lt;&gt;0,PeriodStart+22,"")</f>
        <v>42909</v>
      </c>
      <c r="D32" s="11"/>
      <c r="E32"/>
      <c r="F32" s="16"/>
    </row>
    <row r="33" spans="2:6" s="2" customFormat="1" ht="23.25" customHeight="1">
      <c r="B33" s="16" t="str">
        <f>IF(AND(PeriodStart&lt;&gt;0,MonthlyTimeSheet1214[[#This Row],[Date]]&lt;&gt;""),TEXT(WEEKDAY(MonthlyTimeSheet1214[Date]),"dddd"),"")</f>
        <v>Saturday</v>
      </c>
      <c r="C33" s="8">
        <f>IF(PeriodStart&lt;&gt;0,PeriodStart+23,"")</f>
        <v>42910</v>
      </c>
      <c r="D33" s="11"/>
      <c r="E33"/>
      <c r="F33" s="16"/>
    </row>
    <row r="34" spans="2:6" s="2" customFormat="1" ht="23.25" customHeight="1">
      <c r="B34" s="16" t="str">
        <f>IF(AND(PeriodStart&lt;&gt;0,MonthlyTimeSheet1214[[#This Row],[Date]]&lt;&gt;""),TEXT(WEEKDAY(MonthlyTimeSheet1214[Date]),"dddd"),"")</f>
        <v>Sunday</v>
      </c>
      <c r="C34" s="8">
        <f>IF(PeriodStart&lt;&gt;0,PeriodStart+24,"")</f>
        <v>42911</v>
      </c>
      <c r="D34" s="11"/>
      <c r="E34"/>
      <c r="F34" s="16"/>
    </row>
    <row r="35" spans="2:6" s="2" customFormat="1" ht="23.25" customHeight="1">
      <c r="B35" s="16" t="str">
        <f>IF(AND(PeriodStart&lt;&gt;0,MonthlyTimeSheet1214[[#This Row],[Date]]&lt;&gt;""),TEXT(WEEKDAY(MonthlyTimeSheet1214[Date]),"dddd"),"")</f>
        <v>Monday</v>
      </c>
      <c r="C35" s="8">
        <f>IF(PeriodStart&lt;&gt;0,PeriodStart+25,"")</f>
        <v>42912</v>
      </c>
      <c r="D35" s="11"/>
      <c r="E35"/>
      <c r="F35" s="16"/>
    </row>
    <row r="36" spans="2:6" s="2" customFormat="1" ht="23.25" customHeight="1">
      <c r="B36" s="11" t="str">
        <f>IF(AND(PeriodStart&lt;&gt;0,MonthlyTimeSheet1214[[#This Row],[Date]]&lt;&gt;""),TEXT(WEEKDAY(MonthlyTimeSheet1214[Date]),"dddd"),"")</f>
        <v>Tuesday</v>
      </c>
      <c r="C36" s="8">
        <f>IF(PeriodStart&lt;&gt;0,PeriodStart+26,"")</f>
        <v>42913</v>
      </c>
      <c r="D36" s="11"/>
      <c r="E36"/>
      <c r="F36" s="16"/>
    </row>
    <row r="37" spans="2:6" customFormat="1" ht="18.75" customHeight="1">
      <c r="B37" s="11" t="str">
        <f>IF(AND(PeriodStart&lt;&gt;0,MonthlyTimeSheet1214[[#This Row],[Date]]&lt;&gt;""),TEXT(WEEKDAY(MonthlyTimeSheet1214[Date]),"dddd"),"")</f>
        <v>Wednesday</v>
      </c>
      <c r="C37" s="8">
        <f>IF(PeriodStart&lt;&gt;0,PeriodStart+27,"")</f>
        <v>42914</v>
      </c>
      <c r="D37" s="11"/>
      <c r="F37" s="16"/>
    </row>
    <row r="38" spans="2:6" customFormat="1" ht="18.75" customHeight="1">
      <c r="B38" s="11" t="str">
        <f>IF(AND(PeriodStart&lt;&gt;0,MonthlyTimeSheet1214[[#This Row],[Date]]&lt;&gt;""),TEXT(WEEKDAY(MonthlyTimeSheet1214[Date]),"dddd"),"")</f>
        <v>Thursday</v>
      </c>
      <c r="C38" s="8">
        <f>IF(PeriodStart&lt;&gt;0,IF(PeriodStart+28&lt;=DATE(YEAR(PeriodStart),MONTH(PeriodStart)+1,0),PeriodStart+28,""),"")</f>
        <v>42915</v>
      </c>
      <c r="D38" s="11"/>
      <c r="F38" s="16"/>
    </row>
    <row r="39" spans="2:6" customFormat="1" ht="18.75" customHeight="1">
      <c r="B39" s="11" t="str">
        <f>IF(AND(PeriodStart&lt;&gt;0,MonthlyTimeSheet1214[[#This Row],[Date]]&lt;&gt;""),TEXT(WEEKDAY(MonthlyTimeSheet1214[Date]),"dddd"),"")</f>
        <v>Friday</v>
      </c>
      <c r="C39" s="8">
        <f>IF(PeriodStart&lt;&gt;0,IF(PeriodStart+29&lt;=DATE(YEAR(PeriodStart),MONTH(PeriodStart)+1,0),PeriodStart+29,""),"")</f>
        <v>42916</v>
      </c>
      <c r="D39" s="11"/>
      <c r="F39" s="16"/>
    </row>
    <row r="40" spans="2:6" customFormat="1" ht="18.75" customHeight="1">
      <c r="B40" s="11" t="str">
        <f>IF(AND(PeriodStart&lt;&gt;0,MonthlyTimeSheet1214[[#This Row],[Date]]&lt;&gt;""),TEXT(WEEKDAY(MonthlyTimeSheet1214[Date]),"dddd"),"")</f>
        <v/>
      </c>
      <c r="C40" s="8" t="str">
        <f>IF(PeriodStart&lt;&gt;0,IF(PeriodStart+30&lt;=DATE(YEAR(PeriodStart),MONTH(PeriodStart)+1,0),PeriodStart+30,""),"")</f>
        <v/>
      </c>
      <c r="D40" s="11"/>
      <c r="F40" s="16"/>
    </row>
    <row r="41" spans="2:6" customFormat="1" ht="27" customHeight="1">
      <c r="B41" s="11" t="s">
        <v>1</v>
      </c>
      <c r="C41" s="9"/>
      <c r="D41" s="11"/>
      <c r="E41" s="11"/>
      <c r="F41" s="12">
        <f>SUBTOTAL(109,MonthlyTimeSheet1214[Total hours])</f>
        <v>9.25</v>
      </c>
    </row>
    <row r="42" spans="2:6" customFormat="1" ht="48" customHeight="1">
      <c r="B42" s="5"/>
      <c r="C42" s="5"/>
      <c r="D42" s="5"/>
      <c r="F42" s="14"/>
    </row>
    <row r="43" spans="2:6" customFormat="1">
      <c r="B43" s="13" t="s">
        <v>23</v>
      </c>
      <c r="C43" s="13"/>
      <c r="D43" s="13"/>
      <c r="E43" s="3"/>
      <c r="F43" s="15" t="s">
        <v>2</v>
      </c>
    </row>
    <row r="44" spans="2:6" customFormat="1" ht="48" customHeight="1">
      <c r="B44" s="5"/>
      <c r="C44" s="5"/>
      <c r="D44" s="5"/>
      <c r="E44" s="5"/>
      <c r="F44" s="14"/>
    </row>
    <row r="45" spans="2:6" customFormat="1">
      <c r="B45" s="13" t="s">
        <v>24</v>
      </c>
      <c r="C45" s="13"/>
      <c r="D45" s="13"/>
      <c r="E45" s="3"/>
      <c r="F45" s="15" t="s">
        <v>2</v>
      </c>
    </row>
    <row r="46" spans="2:6" customFormat="1"/>
    <row r="47" spans="2:6" customFormat="1"/>
    <row r="48" spans="2:6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spans="2:6" customFormat="1"/>
    <row r="114" spans="2:6" customFormat="1"/>
    <row r="115" spans="2:6" customFormat="1"/>
    <row r="116" spans="2:6" customFormat="1"/>
    <row r="117" spans="2:6" customFormat="1"/>
    <row r="118" spans="2:6" customFormat="1"/>
    <row r="119" spans="2:6" customFormat="1"/>
    <row r="120" spans="2:6" customFormat="1"/>
    <row r="121" spans="2:6" customFormat="1"/>
    <row r="122" spans="2:6" customFormat="1"/>
    <row r="123" spans="2:6" customFormat="1"/>
    <row r="124" spans="2:6" customFormat="1"/>
    <row r="125" spans="2:6" customFormat="1"/>
    <row r="126" spans="2:6" customFormat="1"/>
    <row r="127" spans="2:6" customFormat="1"/>
    <row r="128" spans="2:6">
      <c r="B128"/>
      <c r="C128"/>
      <c r="D128"/>
      <c r="E128"/>
      <c r="F128"/>
    </row>
    <row r="129" spans="2:6">
      <c r="B129"/>
      <c r="C129"/>
      <c r="D129"/>
      <c r="E129"/>
      <c r="F129"/>
    </row>
    <row r="130" spans="2:6">
      <c r="B130"/>
      <c r="C130"/>
      <c r="D130"/>
      <c r="E130"/>
      <c r="F130"/>
    </row>
    <row r="131" spans="2:6">
      <c r="B131"/>
      <c r="C131"/>
      <c r="D131"/>
      <c r="E131"/>
      <c r="F131"/>
    </row>
    <row r="132" spans="2:6">
      <c r="B132"/>
      <c r="C132"/>
      <c r="D132"/>
      <c r="E132"/>
      <c r="F132"/>
    </row>
    <row r="133" spans="2:6">
      <c r="B133"/>
      <c r="C133"/>
      <c r="D133"/>
      <c r="E133"/>
      <c r="F133"/>
    </row>
    <row r="134" spans="2:6">
      <c r="B134"/>
      <c r="C134"/>
      <c r="D134"/>
      <c r="E134"/>
      <c r="F134"/>
    </row>
    <row r="135" spans="2:6">
      <c r="B135"/>
      <c r="C135"/>
      <c r="D135"/>
      <c r="E135"/>
      <c r="F135"/>
    </row>
    <row r="136" spans="2:6">
      <c r="B136"/>
      <c r="C136"/>
      <c r="D136"/>
      <c r="E136"/>
      <c r="F136"/>
    </row>
    <row r="137" spans="2:6">
      <c r="B137"/>
      <c r="C137"/>
      <c r="D137"/>
      <c r="E137"/>
      <c r="F137"/>
    </row>
  </sheetData>
  <mergeCells count="3">
    <mergeCell ref="B1:F1"/>
    <mergeCell ref="B2:F2"/>
    <mergeCell ref="B3:F3"/>
  </mergeCells>
  <dataValidations count="2">
    <dataValidation type="list" allowBlank="1" showInputMessage="1" showErrorMessage="1" errorTitle="Invaild Selection" error="If you need to add a new Project Code to this list you can add new list items to the Project Code Lookup table on the worksheet named Lookup Lists." sqref="D11:D40">
      <formula1>ProjectList</formula1>
    </dataValidation>
    <dataValidation type="list" allowBlank="1" showInputMessage="1" showErrorMessage="1" error="If you need to add a new Client to this list you can add new list items to the Client Lookup table on the worksheet named Lookup Lists." sqref="E11:E40">
      <formula1>ClientList</formula1>
    </dataValidation>
  </dataValidations>
  <printOptions horizontalCentered="1"/>
  <pageMargins left="0.5" right="0.5" top="0.75" bottom="0" header="0.5" footer="0"/>
  <pageSetup orientation="portrait" horizontalDpi="4294967292" verticalDpi="4294967292"/>
  <headerFooter alignWithMargins="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137"/>
  <sheetViews>
    <sheetView showGridLines="0" showZeros="0" workbookViewId="0">
      <selection activeCell="D10" sqref="D10"/>
    </sheetView>
  </sheetViews>
  <sheetFormatPr defaultColWidth="8.875" defaultRowHeight="15.75"/>
  <cols>
    <col min="1" max="1" width="3.5" style="1" customWidth="1"/>
    <col min="2" max="2" width="17" style="1" customWidth="1"/>
    <col min="3" max="3" width="11.5" style="1" customWidth="1"/>
    <col min="4" max="4" width="29.875" style="1" customWidth="1"/>
    <col min="5" max="5" width="21.5" style="1" customWidth="1"/>
    <col min="6" max="6" width="19.5" style="1" customWidth="1"/>
    <col min="7" max="7" width="8.875" style="1" customWidth="1"/>
    <col min="8" max="16384" width="8.875" style="1"/>
  </cols>
  <sheetData>
    <row r="1" spans="2:8" ht="36" customHeight="1" thickBot="1">
      <c r="B1" s="20" t="s">
        <v>26</v>
      </c>
      <c r="C1" s="20"/>
      <c r="D1" s="20"/>
      <c r="E1" s="20"/>
      <c r="F1" s="20"/>
    </row>
    <row r="2" spans="2:8" ht="31.5" customHeight="1" thickTop="1" thickBot="1">
      <c r="B2" s="21" t="s">
        <v>18</v>
      </c>
      <c r="C2" s="21"/>
      <c r="D2" s="21"/>
      <c r="E2" s="21"/>
      <c r="F2" s="21"/>
    </row>
    <row r="3" spans="2:8" ht="25.5" customHeight="1" thickTop="1">
      <c r="B3" s="22" t="s">
        <v>3</v>
      </c>
      <c r="C3" s="22"/>
      <c r="D3" s="22"/>
      <c r="E3" s="22"/>
      <c r="F3" s="22"/>
    </row>
    <row r="4" spans="2:8" ht="17.100000000000001" customHeight="1">
      <c r="B4" s="6" t="s">
        <v>15</v>
      </c>
      <c r="C4"/>
      <c r="D4" s="4"/>
      <c r="E4"/>
      <c r="F4"/>
    </row>
    <row r="5" spans="2:8" ht="17.100000000000001" customHeight="1">
      <c r="B5" s="6" t="s">
        <v>16</v>
      </c>
      <c r="C5"/>
      <c r="E5" s="7" t="s">
        <v>29</v>
      </c>
      <c r="F5" s="8">
        <v>42917</v>
      </c>
    </row>
    <row r="6" spans="2:8" ht="17.100000000000001" customHeight="1">
      <c r="B6" s="10" t="s">
        <v>17</v>
      </c>
      <c r="C6"/>
      <c r="E6" s="7"/>
      <c r="F6" s="19"/>
    </row>
    <row r="7" spans="2:8">
      <c r="B7" s="6" t="s">
        <v>25</v>
      </c>
      <c r="E7" s="7"/>
      <c r="F7" s="9"/>
    </row>
    <row r="8" spans="2:8">
      <c r="D8"/>
    </row>
    <row r="9" spans="2:8">
      <c r="D9"/>
    </row>
    <row r="10" spans="2:8" s="2" customFormat="1">
      <c r="B10" s="17" t="s">
        <v>0</v>
      </c>
      <c r="C10" s="18" t="s">
        <v>2</v>
      </c>
      <c r="D10" s="17" t="s">
        <v>4</v>
      </c>
      <c r="E10" s="18" t="s">
        <v>19</v>
      </c>
      <c r="F10" s="18" t="s">
        <v>27</v>
      </c>
    </row>
    <row r="11" spans="2:8" s="2" customFormat="1" ht="23.25" customHeight="1">
      <c r="B11" s="11" t="str">
        <f>IF(AND(PeriodStart&lt;&gt;0,MonthlyTimeSheet121416[[#This Row],[Date]]&lt;&gt;""),TEXT(WEEKDAY(MonthlyTimeSheet121416[Date]),"dddd"),"")</f>
        <v>Saturday</v>
      </c>
      <c r="C11" s="8">
        <f>IF(PeriodStart&lt;&gt;0,PeriodStart,"")</f>
        <v>42917</v>
      </c>
      <c r="D11" s="11" t="s">
        <v>6</v>
      </c>
      <c r="E11" t="s">
        <v>20</v>
      </c>
      <c r="F11" s="16">
        <v>0.25</v>
      </c>
    </row>
    <row r="12" spans="2:8" s="2" customFormat="1" ht="23.25" customHeight="1">
      <c r="B12" s="11" t="str">
        <f>IF(AND(PeriodStart&lt;&gt;0,MonthlyTimeSheet121416[[#This Row],[Date]]&lt;&gt;""),TEXT(WEEKDAY(MonthlyTimeSheet121416[Date]),"dddd"),"")</f>
        <v>Sunday</v>
      </c>
      <c r="C12" s="8">
        <f>IF(PeriodStart&lt;&gt;0,PeriodStart+1,"")</f>
        <v>42918</v>
      </c>
      <c r="D12" s="11" t="s">
        <v>7</v>
      </c>
      <c r="E12" t="s">
        <v>21</v>
      </c>
      <c r="F12" s="16">
        <v>0.5</v>
      </c>
    </row>
    <row r="13" spans="2:8" s="2" customFormat="1" ht="23.25" customHeight="1">
      <c r="B13" s="11" t="str">
        <f>IF(AND(PeriodStart&lt;&gt;0,MonthlyTimeSheet121416[[#This Row],[Date]]&lt;&gt;""),TEXT(WEEKDAY(MonthlyTimeSheet121416[Date]),"dddd"),"")</f>
        <v>Monday</v>
      </c>
      <c r="C13" s="8">
        <f>IF(PeriodStart&lt;&gt;0,PeriodStart+2,"")</f>
        <v>42919</v>
      </c>
      <c r="D13" s="11" t="s">
        <v>8</v>
      </c>
      <c r="E13" t="s">
        <v>22</v>
      </c>
      <c r="F13" s="16">
        <v>1</v>
      </c>
    </row>
    <row r="14" spans="2:8" s="2" customFormat="1" ht="23.25" customHeight="1">
      <c r="B14" s="11" t="str">
        <f>IF(AND(PeriodStart&lt;&gt;0,MonthlyTimeSheet121416[[#This Row],[Date]]&lt;&gt;""),TEXT(WEEKDAY(MonthlyTimeSheet121416[Date]),"dddd"),"")</f>
        <v>Tuesday</v>
      </c>
      <c r="C14" s="8">
        <f>IF(PeriodStart&lt;&gt;0,PeriodStart+3,"")</f>
        <v>42920</v>
      </c>
      <c r="D14" s="11" t="s">
        <v>9</v>
      </c>
      <c r="E14"/>
      <c r="F14" s="16">
        <v>0.5</v>
      </c>
      <c r="H14"/>
    </row>
    <row r="15" spans="2:8" s="2" customFormat="1" ht="23.25" customHeight="1">
      <c r="B15" s="11" t="str">
        <f>IF(AND(PeriodStart&lt;&gt;0,MonthlyTimeSheet121416[[#This Row],[Date]]&lt;&gt;""),TEXT(WEEKDAY(MonthlyTimeSheet121416[Date]),"dddd"),"")</f>
        <v>Wednesday</v>
      </c>
      <c r="C15" s="8">
        <f>IF(PeriodStart&lt;&gt;0,PeriodStart+4,"")</f>
        <v>42921</v>
      </c>
      <c r="D15" s="11" t="s">
        <v>10</v>
      </c>
      <c r="E15"/>
      <c r="F15" s="16">
        <v>3</v>
      </c>
    </row>
    <row r="16" spans="2:8" s="2" customFormat="1" ht="23.25" customHeight="1">
      <c r="B16" s="11" t="str">
        <f>IF(AND(PeriodStart&lt;&gt;0,MonthlyTimeSheet121416[[#This Row],[Date]]&lt;&gt;""),TEXT(WEEKDAY(MonthlyTimeSheet121416[Date]),"dddd"),"")</f>
        <v>Thursday</v>
      </c>
      <c r="C16" s="8">
        <f>IF(PeriodStart&lt;&gt;0,PeriodStart+5,"")</f>
        <v>42922</v>
      </c>
      <c r="D16" s="11" t="s">
        <v>11</v>
      </c>
      <c r="E16"/>
      <c r="F16" s="16">
        <v>3</v>
      </c>
    </row>
    <row r="17" spans="2:6" s="2" customFormat="1" ht="23.25" customHeight="1">
      <c r="B17" s="11" t="str">
        <f>IF(AND(PeriodStart&lt;&gt;0,MonthlyTimeSheet121416[[#This Row],[Date]]&lt;&gt;""),TEXT(WEEKDAY(MonthlyTimeSheet121416[Date]),"dddd"),"")</f>
        <v>Friday</v>
      </c>
      <c r="C17" s="8">
        <f>IF(PeriodStart&lt;&gt;0,PeriodStart+6,"")</f>
        <v>42923</v>
      </c>
      <c r="D17" s="11" t="s">
        <v>28</v>
      </c>
      <c r="E17"/>
      <c r="F17" s="16">
        <v>1</v>
      </c>
    </row>
    <row r="18" spans="2:6" s="2" customFormat="1" ht="23.25" customHeight="1">
      <c r="B18" s="16" t="str">
        <f>IF(AND(PeriodStart&lt;&gt;0,MonthlyTimeSheet121416[[#This Row],[Date]]&lt;&gt;""),TEXT(WEEKDAY(MonthlyTimeSheet121416[Date]),"dddd"),"")</f>
        <v>Saturday</v>
      </c>
      <c r="C18" s="8">
        <f>IF(PeriodStart&lt;&gt;0,PeriodStart+7,"")</f>
        <v>42924</v>
      </c>
      <c r="D18" s="11" t="s">
        <v>14</v>
      </c>
      <c r="E18"/>
      <c r="F18" s="16"/>
    </row>
    <row r="19" spans="2:6" s="2" customFormat="1" ht="23.25" customHeight="1">
      <c r="B19" s="16" t="str">
        <f>IF(AND(PeriodStart&lt;&gt;0,MonthlyTimeSheet121416[[#This Row],[Date]]&lt;&gt;""),TEXT(WEEKDAY(MonthlyTimeSheet121416[Date]),"dddd"),"")</f>
        <v>Sunday</v>
      </c>
      <c r="C19" s="8">
        <f>IF(PeriodStart&lt;&gt;0,PeriodStart+8,"")</f>
        <v>42925</v>
      </c>
      <c r="D19" s="11" t="s">
        <v>13</v>
      </c>
      <c r="E19"/>
      <c r="F19" s="16"/>
    </row>
    <row r="20" spans="2:6" s="2" customFormat="1" ht="23.25" customHeight="1">
      <c r="B20" s="16" t="str">
        <f>IF(AND(PeriodStart&lt;&gt;0,MonthlyTimeSheet121416[[#This Row],[Date]]&lt;&gt;""),TEXT(WEEKDAY(MonthlyTimeSheet121416[Date]),"dddd"),"")</f>
        <v>Monday</v>
      </c>
      <c r="C20" s="8">
        <f>IF(PeriodStart&lt;&gt;0,PeriodStart+9,"")</f>
        <v>42926</v>
      </c>
      <c r="D20" s="11"/>
      <c r="E20"/>
      <c r="F20" s="16"/>
    </row>
    <row r="21" spans="2:6" s="2" customFormat="1" ht="23.25" customHeight="1">
      <c r="B21" s="16" t="str">
        <f>IF(AND(PeriodStart&lt;&gt;0,MonthlyTimeSheet121416[[#This Row],[Date]]&lt;&gt;""),TEXT(WEEKDAY(MonthlyTimeSheet121416[Date]),"dddd"),"")</f>
        <v>Tuesday</v>
      </c>
      <c r="C21" s="8">
        <f>IF(PeriodStart&lt;&gt;0,PeriodStart+10,"")</f>
        <v>42927</v>
      </c>
      <c r="D21" s="11"/>
      <c r="E21"/>
      <c r="F21" s="16"/>
    </row>
    <row r="22" spans="2:6" s="2" customFormat="1" ht="23.25" customHeight="1">
      <c r="B22" s="16" t="str">
        <f>IF(AND(PeriodStart&lt;&gt;0,MonthlyTimeSheet121416[[#This Row],[Date]]&lt;&gt;""),TEXT(WEEKDAY(MonthlyTimeSheet121416[Date]),"dddd"),"")</f>
        <v>Wednesday</v>
      </c>
      <c r="C22" s="8">
        <f>IF(PeriodStart&lt;&gt;0,PeriodStart+11,"")</f>
        <v>42928</v>
      </c>
      <c r="D22" s="11"/>
      <c r="E22"/>
      <c r="F22" s="16"/>
    </row>
    <row r="23" spans="2:6" s="2" customFormat="1" ht="23.25" customHeight="1">
      <c r="B23" s="16" t="str">
        <f>IF(AND(PeriodStart&lt;&gt;0,MonthlyTimeSheet121416[[#This Row],[Date]]&lt;&gt;""),TEXT(WEEKDAY(MonthlyTimeSheet121416[Date]),"dddd"),"")</f>
        <v>Thursday</v>
      </c>
      <c r="C23" s="8">
        <f>IF(PeriodStart&lt;&gt;0,PeriodStart+12,"")</f>
        <v>42929</v>
      </c>
      <c r="D23" s="11"/>
      <c r="E23"/>
      <c r="F23" s="16"/>
    </row>
    <row r="24" spans="2:6" s="2" customFormat="1" ht="23.25" customHeight="1">
      <c r="B24" s="16" t="str">
        <f>IF(AND(PeriodStart&lt;&gt;0,MonthlyTimeSheet121416[[#This Row],[Date]]&lt;&gt;""),TEXT(WEEKDAY(MonthlyTimeSheet121416[Date]),"dddd"),"")</f>
        <v>Friday</v>
      </c>
      <c r="C24" s="8">
        <f>IF(PeriodStart&lt;&gt;0,PeriodStart+13,"")</f>
        <v>42930</v>
      </c>
      <c r="D24" s="11"/>
      <c r="E24"/>
      <c r="F24" s="16"/>
    </row>
    <row r="25" spans="2:6" s="2" customFormat="1" ht="23.25" customHeight="1">
      <c r="B25" s="16" t="str">
        <f>IF(AND(PeriodStart&lt;&gt;0,MonthlyTimeSheet121416[[#This Row],[Date]]&lt;&gt;""),TEXT(WEEKDAY(MonthlyTimeSheet121416[Date]),"dddd"),"")</f>
        <v>Saturday</v>
      </c>
      <c r="C25" s="8">
        <f>IF(PeriodStart&lt;&gt;0,PeriodStart+14,"")</f>
        <v>42931</v>
      </c>
      <c r="D25" s="11"/>
      <c r="E25"/>
      <c r="F25" s="16"/>
    </row>
    <row r="26" spans="2:6" s="2" customFormat="1" ht="23.25" customHeight="1">
      <c r="B26" s="16" t="str">
        <f>IF(AND(PeriodStart&lt;&gt;0,MonthlyTimeSheet121416[[#This Row],[Date]]&lt;&gt;""),TEXT(WEEKDAY(MonthlyTimeSheet121416[Date]),"dddd"),"")</f>
        <v>Sunday</v>
      </c>
      <c r="C26" s="8">
        <f>IF(PeriodStart&lt;&gt;0,PeriodStart+15,"")</f>
        <v>42932</v>
      </c>
      <c r="D26" s="11"/>
      <c r="E26"/>
      <c r="F26" s="16"/>
    </row>
    <row r="27" spans="2:6" s="2" customFormat="1" ht="23.25" customHeight="1">
      <c r="B27" s="16" t="str">
        <f>IF(AND(PeriodStart&lt;&gt;0,MonthlyTimeSheet121416[[#This Row],[Date]]&lt;&gt;""),TEXT(WEEKDAY(MonthlyTimeSheet121416[Date]),"dddd"),"")</f>
        <v>Monday</v>
      </c>
      <c r="C27" s="8">
        <f>IF(PeriodStart&lt;&gt;0,PeriodStart+16,"")</f>
        <v>42933</v>
      </c>
      <c r="D27" s="11"/>
      <c r="E27"/>
      <c r="F27" s="16"/>
    </row>
    <row r="28" spans="2:6" s="2" customFormat="1" ht="23.25" customHeight="1">
      <c r="B28" s="16" t="str">
        <f>IF(AND(PeriodStart&lt;&gt;0,MonthlyTimeSheet121416[[#This Row],[Date]]&lt;&gt;""),TEXT(WEEKDAY(MonthlyTimeSheet121416[Date]),"dddd"),"")</f>
        <v>Tuesday</v>
      </c>
      <c r="C28" s="8">
        <f>IF(PeriodStart&lt;&gt;0,PeriodStart+17,"")</f>
        <v>42934</v>
      </c>
      <c r="D28" s="11"/>
      <c r="E28"/>
      <c r="F28" s="16"/>
    </row>
    <row r="29" spans="2:6" s="2" customFormat="1" ht="23.25" customHeight="1">
      <c r="B29" s="16" t="str">
        <f>IF(AND(PeriodStart&lt;&gt;0,MonthlyTimeSheet121416[[#This Row],[Date]]&lt;&gt;""),TEXT(WEEKDAY(MonthlyTimeSheet121416[Date]),"dddd"),"")</f>
        <v>Wednesday</v>
      </c>
      <c r="C29" s="8">
        <f>IF(PeriodStart&lt;&gt;0,PeriodStart+18,"")</f>
        <v>42935</v>
      </c>
      <c r="D29" s="11"/>
      <c r="E29"/>
      <c r="F29" s="16"/>
    </row>
    <row r="30" spans="2:6" s="2" customFormat="1" ht="23.25" customHeight="1">
      <c r="B30" s="16" t="str">
        <f>IF(AND(PeriodStart&lt;&gt;0,MonthlyTimeSheet121416[[#This Row],[Date]]&lt;&gt;""),TEXT(WEEKDAY(MonthlyTimeSheet121416[Date]),"dddd"),"")</f>
        <v>Friday</v>
      </c>
      <c r="C30" s="8">
        <f>IF(PeriodStart&lt;&gt;0,PeriodStart+20,"")</f>
        <v>42937</v>
      </c>
      <c r="D30" s="11"/>
      <c r="E30"/>
      <c r="F30" s="16"/>
    </row>
    <row r="31" spans="2:6" s="2" customFormat="1" ht="23.25" customHeight="1">
      <c r="B31" s="16" t="str">
        <f>IF(AND(PeriodStart&lt;&gt;0,MonthlyTimeSheet121416[[#This Row],[Date]]&lt;&gt;""),TEXT(WEEKDAY(MonthlyTimeSheet121416[Date]),"dddd"),"")</f>
        <v>Saturday</v>
      </c>
      <c r="C31" s="8">
        <f>IF(PeriodStart&lt;&gt;0,PeriodStart+21,"")</f>
        <v>42938</v>
      </c>
      <c r="D31" s="11"/>
      <c r="E31"/>
      <c r="F31" s="16"/>
    </row>
    <row r="32" spans="2:6" s="2" customFormat="1" ht="23.25" customHeight="1">
      <c r="B32" s="16" t="str">
        <f>IF(AND(PeriodStart&lt;&gt;0,MonthlyTimeSheet121416[[#This Row],[Date]]&lt;&gt;""),TEXT(WEEKDAY(MonthlyTimeSheet121416[Date]),"dddd"),"")</f>
        <v>Sunday</v>
      </c>
      <c r="C32" s="8">
        <f>IF(PeriodStart&lt;&gt;0,PeriodStart+22,"")</f>
        <v>42939</v>
      </c>
      <c r="D32" s="11"/>
      <c r="E32"/>
      <c r="F32" s="16"/>
    </row>
    <row r="33" spans="2:6" s="2" customFormat="1" ht="23.25" customHeight="1">
      <c r="B33" s="16" t="str">
        <f>IF(AND(PeriodStart&lt;&gt;0,MonthlyTimeSheet121416[[#This Row],[Date]]&lt;&gt;""),TEXT(WEEKDAY(MonthlyTimeSheet121416[Date]),"dddd"),"")</f>
        <v>Monday</v>
      </c>
      <c r="C33" s="8">
        <f>IF(PeriodStart&lt;&gt;0,PeriodStart+23,"")</f>
        <v>42940</v>
      </c>
      <c r="D33" s="11"/>
      <c r="E33"/>
      <c r="F33" s="16"/>
    </row>
    <row r="34" spans="2:6" s="2" customFormat="1" ht="23.25" customHeight="1">
      <c r="B34" s="16" t="str">
        <f>IF(AND(PeriodStart&lt;&gt;0,MonthlyTimeSheet121416[[#This Row],[Date]]&lt;&gt;""),TEXT(WEEKDAY(MonthlyTimeSheet121416[Date]),"dddd"),"")</f>
        <v>Tuesday</v>
      </c>
      <c r="C34" s="8">
        <f>IF(PeriodStart&lt;&gt;0,PeriodStart+24,"")</f>
        <v>42941</v>
      </c>
      <c r="D34" s="11"/>
      <c r="E34"/>
      <c r="F34" s="16"/>
    </row>
    <row r="35" spans="2:6" s="2" customFormat="1" ht="23.25" customHeight="1">
      <c r="B35" s="16" t="str">
        <f>IF(AND(PeriodStart&lt;&gt;0,MonthlyTimeSheet121416[[#This Row],[Date]]&lt;&gt;""),TEXT(WEEKDAY(MonthlyTimeSheet121416[Date]),"dddd"),"")</f>
        <v>Wednesday</v>
      </c>
      <c r="C35" s="8">
        <f>IF(PeriodStart&lt;&gt;0,PeriodStart+25,"")</f>
        <v>42942</v>
      </c>
      <c r="D35" s="11"/>
      <c r="E35"/>
      <c r="F35" s="16"/>
    </row>
    <row r="36" spans="2:6" s="2" customFormat="1" ht="23.25" customHeight="1">
      <c r="B36" s="11" t="str">
        <f>IF(AND(PeriodStart&lt;&gt;0,MonthlyTimeSheet121416[[#This Row],[Date]]&lt;&gt;""),TEXT(WEEKDAY(MonthlyTimeSheet121416[Date]),"dddd"),"")</f>
        <v>Thursday</v>
      </c>
      <c r="C36" s="8">
        <f>IF(PeriodStart&lt;&gt;0,PeriodStart+26,"")</f>
        <v>42943</v>
      </c>
      <c r="D36" s="11"/>
      <c r="E36"/>
      <c r="F36" s="16"/>
    </row>
    <row r="37" spans="2:6" customFormat="1" ht="18.75" customHeight="1">
      <c r="B37" s="11" t="str">
        <f>IF(AND(PeriodStart&lt;&gt;0,MonthlyTimeSheet121416[[#This Row],[Date]]&lt;&gt;""),TEXT(WEEKDAY(MonthlyTimeSheet121416[Date]),"dddd"),"")</f>
        <v>Friday</v>
      </c>
      <c r="C37" s="8">
        <f>IF(PeriodStart&lt;&gt;0,PeriodStart+27,"")</f>
        <v>42944</v>
      </c>
      <c r="D37" s="11"/>
      <c r="F37" s="16"/>
    </row>
    <row r="38" spans="2:6" customFormat="1" ht="18.75" customHeight="1">
      <c r="B38" s="11" t="str">
        <f>IF(AND(PeriodStart&lt;&gt;0,MonthlyTimeSheet121416[[#This Row],[Date]]&lt;&gt;""),TEXT(WEEKDAY(MonthlyTimeSheet121416[Date]),"dddd"),"")</f>
        <v>Saturday</v>
      </c>
      <c r="C38" s="8">
        <f>IF(PeriodStart&lt;&gt;0,IF(PeriodStart+28&lt;=DATE(YEAR(PeriodStart),MONTH(PeriodStart)+1,0),PeriodStart+28,""),"")</f>
        <v>42945</v>
      </c>
      <c r="D38" s="11"/>
      <c r="F38" s="16"/>
    </row>
    <row r="39" spans="2:6" customFormat="1" ht="18.75" customHeight="1">
      <c r="B39" s="11" t="str">
        <f>IF(AND(PeriodStart&lt;&gt;0,MonthlyTimeSheet121416[[#This Row],[Date]]&lt;&gt;""),TEXT(WEEKDAY(MonthlyTimeSheet121416[Date]),"dddd"),"")</f>
        <v>Sunday</v>
      </c>
      <c r="C39" s="8">
        <f>IF(PeriodStart&lt;&gt;0,IF(PeriodStart+29&lt;=DATE(YEAR(PeriodStart),MONTH(PeriodStart)+1,0),PeriodStart+29,""),"")</f>
        <v>42946</v>
      </c>
      <c r="D39" s="11"/>
      <c r="F39" s="16"/>
    </row>
    <row r="40" spans="2:6" customFormat="1" ht="18.75" customHeight="1">
      <c r="B40" s="11" t="str">
        <f>IF(AND(PeriodStart&lt;&gt;0,MonthlyTimeSheet121416[[#This Row],[Date]]&lt;&gt;""),TEXT(WEEKDAY(MonthlyTimeSheet121416[Date]),"dddd"),"")</f>
        <v>Monday</v>
      </c>
      <c r="C40" s="8">
        <f>IF(PeriodStart&lt;&gt;0,IF(PeriodStart+30&lt;=DATE(YEAR(PeriodStart),MONTH(PeriodStart)+1,0),PeriodStart+30,""),"")</f>
        <v>42947</v>
      </c>
      <c r="D40" s="11"/>
      <c r="F40" s="16"/>
    </row>
    <row r="41" spans="2:6" customFormat="1" ht="27" customHeight="1">
      <c r="B41" s="11" t="s">
        <v>1</v>
      </c>
      <c r="C41" s="9"/>
      <c r="D41" s="11"/>
      <c r="E41" s="11"/>
      <c r="F41" s="12">
        <f>SUBTOTAL(109,MonthlyTimeSheet121416[Total hours])</f>
        <v>9.25</v>
      </c>
    </row>
    <row r="42" spans="2:6" customFormat="1" ht="48" customHeight="1">
      <c r="B42" s="5"/>
      <c r="C42" s="5"/>
      <c r="D42" s="5"/>
      <c r="F42" s="14"/>
    </row>
    <row r="43" spans="2:6" customFormat="1">
      <c r="B43" s="13" t="s">
        <v>23</v>
      </c>
      <c r="C43" s="13"/>
      <c r="D43" s="13"/>
      <c r="E43" s="3"/>
      <c r="F43" s="15" t="s">
        <v>2</v>
      </c>
    </row>
    <row r="44" spans="2:6" customFormat="1" ht="48" customHeight="1">
      <c r="B44" s="5"/>
      <c r="C44" s="5"/>
      <c r="D44" s="5"/>
      <c r="E44" s="5"/>
      <c r="F44" s="14"/>
    </row>
    <row r="45" spans="2:6" customFormat="1">
      <c r="B45" s="13" t="s">
        <v>24</v>
      </c>
      <c r="C45" s="13"/>
      <c r="D45" s="13"/>
      <c r="E45" s="3"/>
      <c r="F45" s="15" t="s">
        <v>2</v>
      </c>
    </row>
    <row r="46" spans="2:6" customFormat="1"/>
    <row r="47" spans="2:6" customFormat="1"/>
    <row r="48" spans="2:6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spans="2:6" customFormat="1"/>
    <row r="114" spans="2:6" customFormat="1"/>
    <row r="115" spans="2:6" customFormat="1"/>
    <row r="116" spans="2:6" customFormat="1"/>
    <row r="117" spans="2:6" customFormat="1"/>
    <row r="118" spans="2:6" customFormat="1"/>
    <row r="119" spans="2:6" customFormat="1"/>
    <row r="120" spans="2:6" customFormat="1"/>
    <row r="121" spans="2:6" customFormat="1"/>
    <row r="122" spans="2:6" customFormat="1"/>
    <row r="123" spans="2:6" customFormat="1"/>
    <row r="124" spans="2:6" customFormat="1"/>
    <row r="125" spans="2:6" customFormat="1"/>
    <row r="126" spans="2:6" customFormat="1"/>
    <row r="127" spans="2:6" customFormat="1"/>
    <row r="128" spans="2:6">
      <c r="B128"/>
      <c r="C128"/>
      <c r="D128"/>
      <c r="E128"/>
      <c r="F128"/>
    </row>
    <row r="129" spans="2:6">
      <c r="B129"/>
      <c r="C129"/>
      <c r="D129"/>
      <c r="E129"/>
      <c r="F129"/>
    </row>
    <row r="130" spans="2:6">
      <c r="B130"/>
      <c r="C130"/>
      <c r="D130"/>
      <c r="E130"/>
      <c r="F130"/>
    </row>
    <row r="131" spans="2:6">
      <c r="B131"/>
      <c r="C131"/>
      <c r="D131"/>
      <c r="E131"/>
      <c r="F131"/>
    </row>
    <row r="132" spans="2:6">
      <c r="B132"/>
      <c r="C132"/>
      <c r="D132"/>
      <c r="E132"/>
      <c r="F132"/>
    </row>
    <row r="133" spans="2:6">
      <c r="B133"/>
      <c r="C133"/>
      <c r="D133"/>
      <c r="E133"/>
      <c r="F133"/>
    </row>
    <row r="134" spans="2:6">
      <c r="B134"/>
      <c r="C134"/>
      <c r="D134"/>
      <c r="E134"/>
      <c r="F134"/>
    </row>
    <row r="135" spans="2:6">
      <c r="B135"/>
      <c r="C135"/>
      <c r="D135"/>
      <c r="E135"/>
      <c r="F135"/>
    </row>
    <row r="136" spans="2:6">
      <c r="B136"/>
      <c r="C136"/>
      <c r="D136"/>
      <c r="E136"/>
      <c r="F136"/>
    </row>
    <row r="137" spans="2:6">
      <c r="B137"/>
      <c r="C137"/>
      <c r="D137"/>
      <c r="E137"/>
      <c r="F137"/>
    </row>
  </sheetData>
  <mergeCells count="3">
    <mergeCell ref="B1:F1"/>
    <mergeCell ref="B2:F2"/>
    <mergeCell ref="B3:F3"/>
  </mergeCells>
  <dataValidations count="2">
    <dataValidation type="list" allowBlank="1" showInputMessage="1" showErrorMessage="1" error="If you need to add a new Client to this list you can add new list items to the Client Lookup table on the worksheet named Lookup Lists." sqref="E11:E40">
      <formula1>ClientList</formula1>
    </dataValidation>
    <dataValidation type="list" allowBlank="1" showInputMessage="1" showErrorMessage="1" errorTitle="Invaild Selection" error="If you need to add a new Project Code to this list you can add new list items to the Project Code Lookup table on the worksheet named Lookup Lists." sqref="D11:D40">
      <formula1>ProjectList</formula1>
    </dataValidation>
  </dataValidations>
  <printOptions horizontalCentered="1"/>
  <pageMargins left="0.5" right="0.5" top="0.75" bottom="0" header="0.5" footer="0"/>
  <pageSetup orientation="portrait" horizontalDpi="4294967292" verticalDpi="4294967292"/>
  <headerFooter alignWithMargins="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137"/>
  <sheetViews>
    <sheetView showGridLines="0" showZeros="0" workbookViewId="0">
      <selection activeCell="D10" sqref="D10"/>
    </sheetView>
  </sheetViews>
  <sheetFormatPr defaultColWidth="8.875" defaultRowHeight="15.75"/>
  <cols>
    <col min="1" max="1" width="3.5" style="1" customWidth="1"/>
    <col min="2" max="2" width="17" style="1" customWidth="1"/>
    <col min="3" max="3" width="11.5" style="1" customWidth="1"/>
    <col min="4" max="4" width="29.875" style="1" customWidth="1"/>
    <col min="5" max="5" width="21.5" style="1" customWidth="1"/>
    <col min="6" max="6" width="19.5" style="1" customWidth="1"/>
    <col min="7" max="7" width="8.875" style="1" customWidth="1"/>
    <col min="8" max="16384" width="8.875" style="1"/>
  </cols>
  <sheetData>
    <row r="1" spans="2:8" ht="36" customHeight="1" thickBot="1">
      <c r="B1" s="20" t="s">
        <v>26</v>
      </c>
      <c r="C1" s="20"/>
      <c r="D1" s="20"/>
      <c r="E1" s="20"/>
      <c r="F1" s="20"/>
    </row>
    <row r="2" spans="2:8" ht="31.5" customHeight="1" thickTop="1" thickBot="1">
      <c r="B2" s="21" t="s">
        <v>18</v>
      </c>
      <c r="C2" s="21"/>
      <c r="D2" s="21"/>
      <c r="E2" s="21"/>
      <c r="F2" s="21"/>
    </row>
    <row r="3" spans="2:8" ht="25.5" customHeight="1" thickTop="1">
      <c r="B3" s="22" t="s">
        <v>3</v>
      </c>
      <c r="C3" s="22"/>
      <c r="D3" s="22"/>
      <c r="E3" s="22"/>
      <c r="F3" s="22"/>
    </row>
    <row r="4" spans="2:8" ht="17.100000000000001" customHeight="1">
      <c r="B4" s="6" t="s">
        <v>15</v>
      </c>
      <c r="C4"/>
      <c r="D4" s="4"/>
      <c r="E4"/>
      <c r="F4"/>
    </row>
    <row r="5" spans="2:8" ht="17.100000000000001" customHeight="1">
      <c r="B5" s="6" t="s">
        <v>16</v>
      </c>
      <c r="C5"/>
      <c r="E5" s="7" t="s">
        <v>29</v>
      </c>
      <c r="F5" s="8">
        <v>42948</v>
      </c>
    </row>
    <row r="6" spans="2:8" ht="17.100000000000001" customHeight="1">
      <c r="B6" s="10" t="s">
        <v>17</v>
      </c>
      <c r="C6"/>
      <c r="E6" s="7"/>
      <c r="F6" s="19"/>
    </row>
    <row r="7" spans="2:8">
      <c r="B7" s="6" t="s">
        <v>25</v>
      </c>
      <c r="E7" s="7"/>
      <c r="F7" s="9"/>
    </row>
    <row r="8" spans="2:8">
      <c r="D8"/>
    </row>
    <row r="9" spans="2:8">
      <c r="D9"/>
    </row>
    <row r="10" spans="2:8" s="2" customFormat="1">
      <c r="B10" s="17" t="s">
        <v>0</v>
      </c>
      <c r="C10" s="18" t="s">
        <v>2</v>
      </c>
      <c r="D10" s="17" t="s">
        <v>4</v>
      </c>
      <c r="E10" s="18" t="s">
        <v>19</v>
      </c>
      <c r="F10" s="18" t="s">
        <v>27</v>
      </c>
    </row>
    <row r="11" spans="2:8" s="2" customFormat="1" ht="23.25" customHeight="1">
      <c r="B11" s="11" t="str">
        <f>IF(AND(PeriodStart&lt;&gt;0,MonthlyTimeSheet12141618[[#This Row],[Date]]&lt;&gt;""),TEXT(WEEKDAY(MonthlyTimeSheet12141618[Date]),"dddd"),"")</f>
        <v>Tuesday</v>
      </c>
      <c r="C11" s="8">
        <f>IF(PeriodStart&lt;&gt;0,PeriodStart,"")</f>
        <v>42948</v>
      </c>
      <c r="D11" s="11" t="s">
        <v>6</v>
      </c>
      <c r="E11" t="s">
        <v>20</v>
      </c>
      <c r="F11" s="16">
        <v>0.25</v>
      </c>
    </row>
    <row r="12" spans="2:8" s="2" customFormat="1" ht="23.25" customHeight="1">
      <c r="B12" s="11" t="str">
        <f>IF(AND(PeriodStart&lt;&gt;0,MonthlyTimeSheet12141618[[#This Row],[Date]]&lt;&gt;""),TEXT(WEEKDAY(MonthlyTimeSheet12141618[Date]),"dddd"),"")</f>
        <v>Wednesday</v>
      </c>
      <c r="C12" s="8">
        <f>IF(PeriodStart&lt;&gt;0,PeriodStart+1,"")</f>
        <v>42949</v>
      </c>
      <c r="D12" s="11" t="s">
        <v>7</v>
      </c>
      <c r="E12" t="s">
        <v>21</v>
      </c>
      <c r="F12" s="16">
        <v>0.5</v>
      </c>
    </row>
    <row r="13" spans="2:8" s="2" customFormat="1" ht="23.25" customHeight="1">
      <c r="B13" s="11" t="str">
        <f>IF(AND(PeriodStart&lt;&gt;0,MonthlyTimeSheet12141618[[#This Row],[Date]]&lt;&gt;""),TEXT(WEEKDAY(MonthlyTimeSheet12141618[Date]),"dddd"),"")</f>
        <v>Thursday</v>
      </c>
      <c r="C13" s="8">
        <f>IF(PeriodStart&lt;&gt;0,PeriodStart+2,"")</f>
        <v>42950</v>
      </c>
      <c r="D13" s="11" t="s">
        <v>8</v>
      </c>
      <c r="E13" t="s">
        <v>22</v>
      </c>
      <c r="F13" s="16">
        <v>1</v>
      </c>
    </row>
    <row r="14" spans="2:8" s="2" customFormat="1" ht="23.25" customHeight="1">
      <c r="B14" s="11" t="str">
        <f>IF(AND(PeriodStart&lt;&gt;0,MonthlyTimeSheet12141618[[#This Row],[Date]]&lt;&gt;""),TEXT(WEEKDAY(MonthlyTimeSheet12141618[Date]),"dddd"),"")</f>
        <v>Friday</v>
      </c>
      <c r="C14" s="8">
        <f>IF(PeriodStart&lt;&gt;0,PeriodStart+3,"")</f>
        <v>42951</v>
      </c>
      <c r="D14" s="11" t="s">
        <v>9</v>
      </c>
      <c r="E14"/>
      <c r="F14" s="16">
        <v>0.5</v>
      </c>
      <c r="H14"/>
    </row>
    <row r="15" spans="2:8" s="2" customFormat="1" ht="23.25" customHeight="1">
      <c r="B15" s="11" t="str">
        <f>IF(AND(PeriodStart&lt;&gt;0,MonthlyTimeSheet12141618[[#This Row],[Date]]&lt;&gt;""),TEXT(WEEKDAY(MonthlyTimeSheet12141618[Date]),"dddd"),"")</f>
        <v>Saturday</v>
      </c>
      <c r="C15" s="8">
        <f>IF(PeriodStart&lt;&gt;0,PeriodStart+4,"")</f>
        <v>42952</v>
      </c>
      <c r="D15" s="11" t="s">
        <v>10</v>
      </c>
      <c r="E15"/>
      <c r="F15" s="16">
        <v>3</v>
      </c>
    </row>
    <row r="16" spans="2:8" s="2" customFormat="1" ht="23.25" customHeight="1">
      <c r="B16" s="11" t="str">
        <f>IF(AND(PeriodStart&lt;&gt;0,MonthlyTimeSheet12141618[[#This Row],[Date]]&lt;&gt;""),TEXT(WEEKDAY(MonthlyTimeSheet12141618[Date]),"dddd"),"")</f>
        <v>Sunday</v>
      </c>
      <c r="C16" s="8">
        <f>IF(PeriodStart&lt;&gt;0,PeriodStart+5,"")</f>
        <v>42953</v>
      </c>
      <c r="D16" s="11" t="s">
        <v>11</v>
      </c>
      <c r="E16"/>
      <c r="F16" s="16">
        <v>3</v>
      </c>
    </row>
    <row r="17" spans="2:6" s="2" customFormat="1" ht="23.25" customHeight="1">
      <c r="B17" s="11" t="str">
        <f>IF(AND(PeriodStart&lt;&gt;0,MonthlyTimeSheet12141618[[#This Row],[Date]]&lt;&gt;""),TEXT(WEEKDAY(MonthlyTimeSheet12141618[Date]),"dddd"),"")</f>
        <v>Monday</v>
      </c>
      <c r="C17" s="8">
        <f>IF(PeriodStart&lt;&gt;0,PeriodStart+6,"")</f>
        <v>42954</v>
      </c>
      <c r="D17" s="11" t="s">
        <v>28</v>
      </c>
      <c r="E17"/>
      <c r="F17" s="16">
        <v>1</v>
      </c>
    </row>
    <row r="18" spans="2:6" s="2" customFormat="1" ht="23.25" customHeight="1">
      <c r="B18" s="16" t="str">
        <f>IF(AND(PeriodStart&lt;&gt;0,MonthlyTimeSheet12141618[[#This Row],[Date]]&lt;&gt;""),TEXT(WEEKDAY(MonthlyTimeSheet12141618[Date]),"dddd"),"")</f>
        <v>Tuesday</v>
      </c>
      <c r="C18" s="8">
        <f>IF(PeriodStart&lt;&gt;0,PeriodStart+7,"")</f>
        <v>42955</v>
      </c>
      <c r="D18" s="11" t="s">
        <v>14</v>
      </c>
      <c r="E18"/>
      <c r="F18" s="16"/>
    </row>
    <row r="19" spans="2:6" s="2" customFormat="1" ht="23.25" customHeight="1">
      <c r="B19" s="16" t="str">
        <f>IF(AND(PeriodStart&lt;&gt;0,MonthlyTimeSheet12141618[[#This Row],[Date]]&lt;&gt;""),TEXT(WEEKDAY(MonthlyTimeSheet12141618[Date]),"dddd"),"")</f>
        <v>Wednesday</v>
      </c>
      <c r="C19" s="8">
        <f>IF(PeriodStart&lt;&gt;0,PeriodStart+8,"")</f>
        <v>42956</v>
      </c>
      <c r="D19" s="11" t="s">
        <v>13</v>
      </c>
      <c r="E19"/>
      <c r="F19" s="16"/>
    </row>
    <row r="20" spans="2:6" s="2" customFormat="1" ht="23.25" customHeight="1">
      <c r="B20" s="16" t="str">
        <f>IF(AND(PeriodStart&lt;&gt;0,MonthlyTimeSheet12141618[[#This Row],[Date]]&lt;&gt;""),TEXT(WEEKDAY(MonthlyTimeSheet12141618[Date]),"dddd"),"")</f>
        <v>Thursday</v>
      </c>
      <c r="C20" s="8">
        <f>IF(PeriodStart&lt;&gt;0,PeriodStart+9,"")</f>
        <v>42957</v>
      </c>
      <c r="D20" s="11"/>
      <c r="E20"/>
      <c r="F20" s="16"/>
    </row>
    <row r="21" spans="2:6" s="2" customFormat="1" ht="23.25" customHeight="1">
      <c r="B21" s="16" t="str">
        <f>IF(AND(PeriodStart&lt;&gt;0,MonthlyTimeSheet12141618[[#This Row],[Date]]&lt;&gt;""),TEXT(WEEKDAY(MonthlyTimeSheet12141618[Date]),"dddd"),"")</f>
        <v>Friday</v>
      </c>
      <c r="C21" s="8">
        <f>IF(PeriodStart&lt;&gt;0,PeriodStart+10,"")</f>
        <v>42958</v>
      </c>
      <c r="D21" s="11"/>
      <c r="E21"/>
      <c r="F21" s="16"/>
    </row>
    <row r="22" spans="2:6" s="2" customFormat="1" ht="23.25" customHeight="1">
      <c r="B22" s="16" t="str">
        <f>IF(AND(PeriodStart&lt;&gt;0,MonthlyTimeSheet12141618[[#This Row],[Date]]&lt;&gt;""),TEXT(WEEKDAY(MonthlyTimeSheet12141618[Date]),"dddd"),"")</f>
        <v>Saturday</v>
      </c>
      <c r="C22" s="8">
        <f>IF(PeriodStart&lt;&gt;0,PeriodStart+11,"")</f>
        <v>42959</v>
      </c>
      <c r="D22" s="11"/>
      <c r="E22"/>
      <c r="F22" s="16"/>
    </row>
    <row r="23" spans="2:6" s="2" customFormat="1" ht="23.25" customHeight="1">
      <c r="B23" s="16" t="str">
        <f>IF(AND(PeriodStart&lt;&gt;0,MonthlyTimeSheet12141618[[#This Row],[Date]]&lt;&gt;""),TEXT(WEEKDAY(MonthlyTimeSheet12141618[Date]),"dddd"),"")</f>
        <v>Sunday</v>
      </c>
      <c r="C23" s="8">
        <f>IF(PeriodStart&lt;&gt;0,PeriodStart+12,"")</f>
        <v>42960</v>
      </c>
      <c r="D23" s="11"/>
      <c r="E23"/>
      <c r="F23" s="16"/>
    </row>
    <row r="24" spans="2:6" s="2" customFormat="1" ht="23.25" customHeight="1">
      <c r="B24" s="16" t="str">
        <f>IF(AND(PeriodStart&lt;&gt;0,MonthlyTimeSheet12141618[[#This Row],[Date]]&lt;&gt;""),TEXT(WEEKDAY(MonthlyTimeSheet12141618[Date]),"dddd"),"")</f>
        <v>Monday</v>
      </c>
      <c r="C24" s="8">
        <f>IF(PeriodStart&lt;&gt;0,PeriodStart+13,"")</f>
        <v>42961</v>
      </c>
      <c r="D24" s="11"/>
      <c r="E24"/>
      <c r="F24" s="16"/>
    </row>
    <row r="25" spans="2:6" s="2" customFormat="1" ht="23.25" customHeight="1">
      <c r="B25" s="16" t="str">
        <f>IF(AND(PeriodStart&lt;&gt;0,MonthlyTimeSheet12141618[[#This Row],[Date]]&lt;&gt;""),TEXT(WEEKDAY(MonthlyTimeSheet12141618[Date]),"dddd"),"")</f>
        <v>Tuesday</v>
      </c>
      <c r="C25" s="8">
        <f>IF(PeriodStart&lt;&gt;0,PeriodStart+14,"")</f>
        <v>42962</v>
      </c>
      <c r="D25" s="11"/>
      <c r="E25"/>
      <c r="F25" s="16"/>
    </row>
    <row r="26" spans="2:6" s="2" customFormat="1" ht="23.25" customHeight="1">
      <c r="B26" s="16" t="str">
        <f>IF(AND(PeriodStart&lt;&gt;0,MonthlyTimeSheet12141618[[#This Row],[Date]]&lt;&gt;""),TEXT(WEEKDAY(MonthlyTimeSheet12141618[Date]),"dddd"),"")</f>
        <v>Wednesday</v>
      </c>
      <c r="C26" s="8">
        <f>IF(PeriodStart&lt;&gt;0,PeriodStart+15,"")</f>
        <v>42963</v>
      </c>
      <c r="D26" s="11"/>
      <c r="E26"/>
      <c r="F26" s="16"/>
    </row>
    <row r="27" spans="2:6" s="2" customFormat="1" ht="23.25" customHeight="1">
      <c r="B27" s="16" t="str">
        <f>IF(AND(PeriodStart&lt;&gt;0,MonthlyTimeSheet12141618[[#This Row],[Date]]&lt;&gt;""),TEXT(WEEKDAY(MonthlyTimeSheet12141618[Date]),"dddd"),"")</f>
        <v>Thursday</v>
      </c>
      <c r="C27" s="8">
        <f>IF(PeriodStart&lt;&gt;0,PeriodStart+16,"")</f>
        <v>42964</v>
      </c>
      <c r="D27" s="11"/>
      <c r="E27"/>
      <c r="F27" s="16"/>
    </row>
    <row r="28" spans="2:6" s="2" customFormat="1" ht="23.25" customHeight="1">
      <c r="B28" s="16" t="str">
        <f>IF(AND(PeriodStart&lt;&gt;0,MonthlyTimeSheet12141618[[#This Row],[Date]]&lt;&gt;""),TEXT(WEEKDAY(MonthlyTimeSheet12141618[Date]),"dddd"),"")</f>
        <v>Friday</v>
      </c>
      <c r="C28" s="8">
        <f>IF(PeriodStart&lt;&gt;0,PeriodStart+17,"")</f>
        <v>42965</v>
      </c>
      <c r="D28" s="11"/>
      <c r="E28"/>
      <c r="F28" s="16"/>
    </row>
    <row r="29" spans="2:6" s="2" customFormat="1" ht="23.25" customHeight="1">
      <c r="B29" s="16" t="str">
        <f>IF(AND(PeriodStart&lt;&gt;0,MonthlyTimeSheet12141618[[#This Row],[Date]]&lt;&gt;""),TEXT(WEEKDAY(MonthlyTimeSheet12141618[Date]),"dddd"),"")</f>
        <v>Saturday</v>
      </c>
      <c r="C29" s="8">
        <f>IF(PeriodStart&lt;&gt;0,PeriodStart+18,"")</f>
        <v>42966</v>
      </c>
      <c r="D29" s="11"/>
      <c r="E29"/>
      <c r="F29" s="16"/>
    </row>
    <row r="30" spans="2:6" s="2" customFormat="1" ht="23.25" customHeight="1">
      <c r="B30" s="16" t="str">
        <f>IF(AND(PeriodStart&lt;&gt;0,MonthlyTimeSheet12141618[[#This Row],[Date]]&lt;&gt;""),TEXT(WEEKDAY(MonthlyTimeSheet12141618[Date]),"dddd"),"")</f>
        <v>Monday</v>
      </c>
      <c r="C30" s="8">
        <f>IF(PeriodStart&lt;&gt;0,PeriodStart+20,"")</f>
        <v>42968</v>
      </c>
      <c r="D30" s="11"/>
      <c r="E30"/>
      <c r="F30" s="16"/>
    </row>
    <row r="31" spans="2:6" s="2" customFormat="1" ht="23.25" customHeight="1">
      <c r="B31" s="16" t="str">
        <f>IF(AND(PeriodStart&lt;&gt;0,MonthlyTimeSheet12141618[[#This Row],[Date]]&lt;&gt;""),TEXT(WEEKDAY(MonthlyTimeSheet12141618[Date]),"dddd"),"")</f>
        <v>Tuesday</v>
      </c>
      <c r="C31" s="8">
        <f>IF(PeriodStart&lt;&gt;0,PeriodStart+21,"")</f>
        <v>42969</v>
      </c>
      <c r="D31" s="11"/>
      <c r="E31"/>
      <c r="F31" s="16"/>
    </row>
    <row r="32" spans="2:6" s="2" customFormat="1" ht="23.25" customHeight="1">
      <c r="B32" s="16" t="str">
        <f>IF(AND(PeriodStart&lt;&gt;0,MonthlyTimeSheet12141618[[#This Row],[Date]]&lt;&gt;""),TEXT(WEEKDAY(MonthlyTimeSheet12141618[Date]),"dddd"),"")</f>
        <v>Wednesday</v>
      </c>
      <c r="C32" s="8">
        <f>IF(PeriodStart&lt;&gt;0,PeriodStart+22,"")</f>
        <v>42970</v>
      </c>
      <c r="D32" s="11"/>
      <c r="E32"/>
      <c r="F32" s="16"/>
    </row>
    <row r="33" spans="2:6" s="2" customFormat="1" ht="23.25" customHeight="1">
      <c r="B33" s="16" t="str">
        <f>IF(AND(PeriodStart&lt;&gt;0,MonthlyTimeSheet12141618[[#This Row],[Date]]&lt;&gt;""),TEXT(WEEKDAY(MonthlyTimeSheet12141618[Date]),"dddd"),"")</f>
        <v>Thursday</v>
      </c>
      <c r="C33" s="8">
        <f>IF(PeriodStart&lt;&gt;0,PeriodStart+23,"")</f>
        <v>42971</v>
      </c>
      <c r="D33" s="11"/>
      <c r="E33"/>
      <c r="F33" s="16"/>
    </row>
    <row r="34" spans="2:6" s="2" customFormat="1" ht="23.25" customHeight="1">
      <c r="B34" s="16" t="str">
        <f>IF(AND(PeriodStart&lt;&gt;0,MonthlyTimeSheet12141618[[#This Row],[Date]]&lt;&gt;""),TEXT(WEEKDAY(MonthlyTimeSheet12141618[Date]),"dddd"),"")</f>
        <v>Friday</v>
      </c>
      <c r="C34" s="8">
        <f>IF(PeriodStart&lt;&gt;0,PeriodStart+24,"")</f>
        <v>42972</v>
      </c>
      <c r="D34" s="11"/>
      <c r="E34"/>
      <c r="F34" s="16"/>
    </row>
    <row r="35" spans="2:6" s="2" customFormat="1" ht="23.25" customHeight="1">
      <c r="B35" s="16" t="str">
        <f>IF(AND(PeriodStart&lt;&gt;0,MonthlyTimeSheet12141618[[#This Row],[Date]]&lt;&gt;""),TEXT(WEEKDAY(MonthlyTimeSheet12141618[Date]),"dddd"),"")</f>
        <v>Saturday</v>
      </c>
      <c r="C35" s="8">
        <f>IF(PeriodStart&lt;&gt;0,PeriodStart+25,"")</f>
        <v>42973</v>
      </c>
      <c r="D35" s="11"/>
      <c r="E35"/>
      <c r="F35" s="16"/>
    </row>
    <row r="36" spans="2:6" s="2" customFormat="1" ht="23.25" customHeight="1">
      <c r="B36" s="11" t="str">
        <f>IF(AND(PeriodStart&lt;&gt;0,MonthlyTimeSheet12141618[[#This Row],[Date]]&lt;&gt;""),TEXT(WEEKDAY(MonthlyTimeSheet12141618[Date]),"dddd"),"")</f>
        <v>Sunday</v>
      </c>
      <c r="C36" s="8">
        <f>IF(PeriodStart&lt;&gt;0,PeriodStart+26,"")</f>
        <v>42974</v>
      </c>
      <c r="D36" s="11"/>
      <c r="E36"/>
      <c r="F36" s="16"/>
    </row>
    <row r="37" spans="2:6" customFormat="1" ht="18.75" customHeight="1">
      <c r="B37" s="11" t="str">
        <f>IF(AND(PeriodStart&lt;&gt;0,MonthlyTimeSheet12141618[[#This Row],[Date]]&lt;&gt;""),TEXT(WEEKDAY(MonthlyTimeSheet12141618[Date]),"dddd"),"")</f>
        <v>Monday</v>
      </c>
      <c r="C37" s="8">
        <f>IF(PeriodStart&lt;&gt;0,PeriodStart+27,"")</f>
        <v>42975</v>
      </c>
      <c r="D37" s="11"/>
      <c r="F37" s="16"/>
    </row>
    <row r="38" spans="2:6" customFormat="1" ht="18.75" customHeight="1">
      <c r="B38" s="11" t="str">
        <f>IF(AND(PeriodStart&lt;&gt;0,MonthlyTimeSheet12141618[[#This Row],[Date]]&lt;&gt;""),TEXT(WEEKDAY(MonthlyTimeSheet12141618[Date]),"dddd"),"")</f>
        <v>Tuesday</v>
      </c>
      <c r="C38" s="8">
        <f>IF(PeriodStart&lt;&gt;0,IF(PeriodStart+28&lt;=DATE(YEAR(PeriodStart),MONTH(PeriodStart)+1,0),PeriodStart+28,""),"")</f>
        <v>42976</v>
      </c>
      <c r="D38" s="11"/>
      <c r="F38" s="16"/>
    </row>
    <row r="39" spans="2:6" customFormat="1" ht="18.75" customHeight="1">
      <c r="B39" s="11" t="str">
        <f>IF(AND(PeriodStart&lt;&gt;0,MonthlyTimeSheet12141618[[#This Row],[Date]]&lt;&gt;""),TEXT(WEEKDAY(MonthlyTimeSheet12141618[Date]),"dddd"),"")</f>
        <v>Wednesday</v>
      </c>
      <c r="C39" s="8">
        <f>IF(PeriodStart&lt;&gt;0,IF(PeriodStart+29&lt;=DATE(YEAR(PeriodStart),MONTH(PeriodStart)+1,0),PeriodStart+29,""),"")</f>
        <v>42977</v>
      </c>
      <c r="D39" s="11"/>
      <c r="F39" s="16"/>
    </row>
    <row r="40" spans="2:6" customFormat="1" ht="18.75" customHeight="1">
      <c r="B40" s="11" t="str">
        <f>IF(AND(PeriodStart&lt;&gt;0,MonthlyTimeSheet12141618[[#This Row],[Date]]&lt;&gt;""),TEXT(WEEKDAY(MonthlyTimeSheet12141618[Date]),"dddd"),"")</f>
        <v>Thursday</v>
      </c>
      <c r="C40" s="8">
        <f>IF(PeriodStart&lt;&gt;0,IF(PeriodStart+30&lt;=DATE(YEAR(PeriodStart),MONTH(PeriodStart)+1,0),PeriodStart+30,""),"")</f>
        <v>42978</v>
      </c>
      <c r="D40" s="11"/>
      <c r="F40" s="16"/>
    </row>
    <row r="41" spans="2:6" customFormat="1" ht="27" customHeight="1">
      <c r="B41" s="11" t="s">
        <v>1</v>
      </c>
      <c r="C41" s="9"/>
      <c r="D41" s="11"/>
      <c r="E41" s="11"/>
      <c r="F41" s="12">
        <f>SUBTOTAL(109,MonthlyTimeSheet12141618[Total hours])</f>
        <v>9.25</v>
      </c>
    </row>
    <row r="42" spans="2:6" customFormat="1" ht="48" customHeight="1">
      <c r="B42" s="5"/>
      <c r="C42" s="5"/>
      <c r="D42" s="5"/>
      <c r="F42" s="14"/>
    </row>
    <row r="43" spans="2:6" customFormat="1">
      <c r="B43" s="13" t="s">
        <v>23</v>
      </c>
      <c r="C43" s="13"/>
      <c r="D43" s="13"/>
      <c r="E43" s="3"/>
      <c r="F43" s="15" t="s">
        <v>2</v>
      </c>
    </row>
    <row r="44" spans="2:6" customFormat="1" ht="48" customHeight="1">
      <c r="B44" s="5"/>
      <c r="C44" s="5"/>
      <c r="D44" s="5"/>
      <c r="E44" s="5"/>
      <c r="F44" s="14"/>
    </row>
    <row r="45" spans="2:6" customFormat="1">
      <c r="B45" s="13" t="s">
        <v>24</v>
      </c>
      <c r="C45" s="13"/>
      <c r="D45" s="13"/>
      <c r="E45" s="3"/>
      <c r="F45" s="15" t="s">
        <v>2</v>
      </c>
    </row>
    <row r="46" spans="2:6" customFormat="1"/>
    <row r="47" spans="2:6" customFormat="1"/>
    <row r="48" spans="2:6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spans="2:6" customFormat="1"/>
    <row r="114" spans="2:6" customFormat="1"/>
    <row r="115" spans="2:6" customFormat="1"/>
    <row r="116" spans="2:6" customFormat="1"/>
    <row r="117" spans="2:6" customFormat="1"/>
    <row r="118" spans="2:6" customFormat="1"/>
    <row r="119" spans="2:6" customFormat="1"/>
    <row r="120" spans="2:6" customFormat="1"/>
    <row r="121" spans="2:6" customFormat="1"/>
    <row r="122" spans="2:6" customFormat="1"/>
    <row r="123" spans="2:6" customFormat="1"/>
    <row r="124" spans="2:6" customFormat="1"/>
    <row r="125" spans="2:6" customFormat="1"/>
    <row r="126" spans="2:6" customFormat="1"/>
    <row r="127" spans="2:6" customFormat="1"/>
    <row r="128" spans="2:6">
      <c r="B128"/>
      <c r="C128"/>
      <c r="D128"/>
      <c r="E128"/>
      <c r="F128"/>
    </row>
    <row r="129" spans="2:6">
      <c r="B129"/>
      <c r="C129"/>
      <c r="D129"/>
      <c r="E129"/>
      <c r="F129"/>
    </row>
    <row r="130" spans="2:6">
      <c r="B130"/>
      <c r="C130"/>
      <c r="D130"/>
      <c r="E130"/>
      <c r="F130"/>
    </row>
    <row r="131" spans="2:6">
      <c r="B131"/>
      <c r="C131"/>
      <c r="D131"/>
      <c r="E131"/>
      <c r="F131"/>
    </row>
    <row r="132" spans="2:6">
      <c r="B132"/>
      <c r="C132"/>
      <c r="D132"/>
      <c r="E132"/>
      <c r="F132"/>
    </row>
    <row r="133" spans="2:6">
      <c r="B133"/>
      <c r="C133"/>
      <c r="D133"/>
      <c r="E133"/>
      <c r="F133"/>
    </row>
    <row r="134" spans="2:6">
      <c r="B134"/>
      <c r="C134"/>
      <c r="D134"/>
      <c r="E134"/>
      <c r="F134"/>
    </row>
    <row r="135" spans="2:6">
      <c r="B135"/>
      <c r="C135"/>
      <c r="D135"/>
      <c r="E135"/>
      <c r="F135"/>
    </row>
    <row r="136" spans="2:6">
      <c r="B136"/>
      <c r="C136"/>
      <c r="D136"/>
      <c r="E136"/>
      <c r="F136"/>
    </row>
    <row r="137" spans="2:6">
      <c r="B137"/>
      <c r="C137"/>
      <c r="D137"/>
      <c r="E137"/>
      <c r="F137"/>
    </row>
  </sheetData>
  <mergeCells count="3">
    <mergeCell ref="B1:F1"/>
    <mergeCell ref="B2:F2"/>
    <mergeCell ref="B3:F3"/>
  </mergeCells>
  <dataValidations count="2">
    <dataValidation type="list" allowBlank="1" showInputMessage="1" showErrorMessage="1" errorTitle="Invaild Selection" error="If you need to add a new Project Code to this list you can add new list items to the Project Code Lookup table on the worksheet named Lookup Lists." sqref="D11:D40">
      <formula1>ProjectList</formula1>
    </dataValidation>
    <dataValidation type="list" allowBlank="1" showInputMessage="1" showErrorMessage="1" error="If you need to add a new Client to this list you can add new list items to the Client Lookup table on the worksheet named Lookup Lists." sqref="E11:E40">
      <formula1>ClientList</formula1>
    </dataValidation>
  </dataValidations>
  <printOptions horizontalCentered="1"/>
  <pageMargins left="0.5" right="0.5" top="0.75" bottom="0" header="0.5" footer="0"/>
  <pageSetup orientation="portrait" horizontalDpi="4294967292" verticalDpi="4294967292"/>
  <headerFooter alignWithMargins="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137"/>
  <sheetViews>
    <sheetView showGridLines="0" showZeros="0" workbookViewId="0">
      <selection activeCell="D10" sqref="D10"/>
    </sheetView>
  </sheetViews>
  <sheetFormatPr defaultColWidth="8.875" defaultRowHeight="15.75"/>
  <cols>
    <col min="1" max="1" width="3.5" style="1" customWidth="1"/>
    <col min="2" max="2" width="17" style="1" customWidth="1"/>
    <col min="3" max="3" width="11.5" style="1" customWidth="1"/>
    <col min="4" max="4" width="29.875" style="1" customWidth="1"/>
    <col min="5" max="5" width="21.5" style="1" customWidth="1"/>
    <col min="6" max="6" width="19.5" style="1" customWidth="1"/>
    <col min="7" max="7" width="8.875" style="1" customWidth="1"/>
    <col min="8" max="16384" width="8.875" style="1"/>
  </cols>
  <sheetData>
    <row r="1" spans="2:8" ht="36" customHeight="1" thickBot="1">
      <c r="B1" s="20" t="s">
        <v>26</v>
      </c>
      <c r="C1" s="20"/>
      <c r="D1" s="20"/>
      <c r="E1" s="20"/>
      <c r="F1" s="20"/>
    </row>
    <row r="2" spans="2:8" ht="31.5" customHeight="1" thickTop="1" thickBot="1">
      <c r="B2" s="21" t="s">
        <v>18</v>
      </c>
      <c r="C2" s="21"/>
      <c r="D2" s="21"/>
      <c r="E2" s="21"/>
      <c r="F2" s="21"/>
    </row>
    <row r="3" spans="2:8" ht="25.5" customHeight="1" thickTop="1">
      <c r="B3" s="22" t="s">
        <v>3</v>
      </c>
      <c r="C3" s="22"/>
      <c r="D3" s="22"/>
      <c r="E3" s="22"/>
      <c r="F3" s="22"/>
    </row>
    <row r="4" spans="2:8" ht="17.100000000000001" customHeight="1">
      <c r="B4" s="6" t="s">
        <v>15</v>
      </c>
      <c r="C4"/>
      <c r="D4" s="4"/>
      <c r="E4"/>
      <c r="F4"/>
    </row>
    <row r="5" spans="2:8" ht="17.100000000000001" customHeight="1">
      <c r="B5" s="6" t="s">
        <v>16</v>
      </c>
      <c r="C5"/>
      <c r="E5" s="7" t="s">
        <v>29</v>
      </c>
      <c r="F5" s="8">
        <v>42979</v>
      </c>
    </row>
    <row r="6" spans="2:8" ht="17.100000000000001" customHeight="1">
      <c r="B6" s="10" t="s">
        <v>17</v>
      </c>
      <c r="C6"/>
      <c r="E6" s="7"/>
      <c r="F6" s="19"/>
    </row>
    <row r="7" spans="2:8">
      <c r="B7" s="6" t="s">
        <v>25</v>
      </c>
      <c r="E7" s="7"/>
      <c r="F7" s="9"/>
    </row>
    <row r="8" spans="2:8">
      <c r="D8"/>
    </row>
    <row r="9" spans="2:8">
      <c r="D9"/>
    </row>
    <row r="10" spans="2:8" s="2" customFormat="1">
      <c r="B10" s="17" t="s">
        <v>0</v>
      </c>
      <c r="C10" s="18" t="s">
        <v>2</v>
      </c>
      <c r="D10" s="17" t="s">
        <v>4</v>
      </c>
      <c r="E10" s="18" t="s">
        <v>19</v>
      </c>
      <c r="F10" s="18" t="s">
        <v>27</v>
      </c>
    </row>
    <row r="11" spans="2:8" s="2" customFormat="1" ht="23.25" customHeight="1">
      <c r="B11" s="11" t="str">
        <f>IF(AND(PeriodStart&lt;&gt;0,MonthlyTimeSheet1214161820[[#This Row],[Date]]&lt;&gt;""),TEXT(WEEKDAY(MonthlyTimeSheet1214161820[Date]),"dddd"),"")</f>
        <v>Friday</v>
      </c>
      <c r="C11" s="8">
        <f>IF(PeriodStart&lt;&gt;0,PeriodStart,"")</f>
        <v>42979</v>
      </c>
      <c r="D11" s="11" t="s">
        <v>6</v>
      </c>
      <c r="E11" t="s">
        <v>20</v>
      </c>
      <c r="F11" s="16">
        <v>0.25</v>
      </c>
    </row>
    <row r="12" spans="2:8" s="2" customFormat="1" ht="23.25" customHeight="1">
      <c r="B12" s="11" t="str">
        <f>IF(AND(PeriodStart&lt;&gt;0,MonthlyTimeSheet1214161820[[#This Row],[Date]]&lt;&gt;""),TEXT(WEEKDAY(MonthlyTimeSheet1214161820[Date]),"dddd"),"")</f>
        <v>Saturday</v>
      </c>
      <c r="C12" s="8">
        <f>IF(PeriodStart&lt;&gt;0,PeriodStart+1,"")</f>
        <v>42980</v>
      </c>
      <c r="D12" s="11" t="s">
        <v>7</v>
      </c>
      <c r="E12" t="s">
        <v>21</v>
      </c>
      <c r="F12" s="16">
        <v>0.5</v>
      </c>
    </row>
    <row r="13" spans="2:8" s="2" customFormat="1" ht="23.25" customHeight="1">
      <c r="B13" s="11" t="str">
        <f>IF(AND(PeriodStart&lt;&gt;0,MonthlyTimeSheet1214161820[[#This Row],[Date]]&lt;&gt;""),TEXT(WEEKDAY(MonthlyTimeSheet1214161820[Date]),"dddd"),"")</f>
        <v>Sunday</v>
      </c>
      <c r="C13" s="8">
        <f>IF(PeriodStart&lt;&gt;0,PeriodStart+2,"")</f>
        <v>42981</v>
      </c>
      <c r="D13" s="11" t="s">
        <v>8</v>
      </c>
      <c r="E13" t="s">
        <v>22</v>
      </c>
      <c r="F13" s="16">
        <v>1</v>
      </c>
    </row>
    <row r="14" spans="2:8" s="2" customFormat="1" ht="23.25" customHeight="1">
      <c r="B14" s="11" t="str">
        <f>IF(AND(PeriodStart&lt;&gt;0,MonthlyTimeSheet1214161820[[#This Row],[Date]]&lt;&gt;""),TEXT(WEEKDAY(MonthlyTimeSheet1214161820[Date]),"dddd"),"")</f>
        <v>Monday</v>
      </c>
      <c r="C14" s="8">
        <f>IF(PeriodStart&lt;&gt;0,PeriodStart+3,"")</f>
        <v>42982</v>
      </c>
      <c r="D14" s="11" t="s">
        <v>9</v>
      </c>
      <c r="E14"/>
      <c r="F14" s="16">
        <v>0.5</v>
      </c>
      <c r="H14"/>
    </row>
    <row r="15" spans="2:8" s="2" customFormat="1" ht="23.25" customHeight="1">
      <c r="B15" s="11" t="str">
        <f>IF(AND(PeriodStart&lt;&gt;0,MonthlyTimeSheet1214161820[[#This Row],[Date]]&lt;&gt;""),TEXT(WEEKDAY(MonthlyTimeSheet1214161820[Date]),"dddd"),"")</f>
        <v>Tuesday</v>
      </c>
      <c r="C15" s="8">
        <f>IF(PeriodStart&lt;&gt;0,PeriodStart+4,"")</f>
        <v>42983</v>
      </c>
      <c r="D15" s="11" t="s">
        <v>10</v>
      </c>
      <c r="E15"/>
      <c r="F15" s="16">
        <v>3</v>
      </c>
    </row>
    <row r="16" spans="2:8" s="2" customFormat="1" ht="23.25" customHeight="1">
      <c r="B16" s="11" t="str">
        <f>IF(AND(PeriodStart&lt;&gt;0,MonthlyTimeSheet1214161820[[#This Row],[Date]]&lt;&gt;""),TEXT(WEEKDAY(MonthlyTimeSheet1214161820[Date]),"dddd"),"")</f>
        <v>Wednesday</v>
      </c>
      <c r="C16" s="8">
        <f>IF(PeriodStart&lt;&gt;0,PeriodStart+5,"")</f>
        <v>42984</v>
      </c>
      <c r="D16" s="11" t="s">
        <v>11</v>
      </c>
      <c r="E16"/>
      <c r="F16" s="16">
        <v>3</v>
      </c>
    </row>
    <row r="17" spans="2:6" s="2" customFormat="1" ht="23.25" customHeight="1">
      <c r="B17" s="11" t="str">
        <f>IF(AND(PeriodStart&lt;&gt;0,MonthlyTimeSheet1214161820[[#This Row],[Date]]&lt;&gt;""),TEXT(WEEKDAY(MonthlyTimeSheet1214161820[Date]),"dddd"),"")</f>
        <v>Thursday</v>
      </c>
      <c r="C17" s="8">
        <f>IF(PeriodStart&lt;&gt;0,PeriodStart+6,"")</f>
        <v>42985</v>
      </c>
      <c r="D17" s="11" t="s">
        <v>28</v>
      </c>
      <c r="E17"/>
      <c r="F17" s="16">
        <v>1</v>
      </c>
    </row>
    <row r="18" spans="2:6" s="2" customFormat="1" ht="23.25" customHeight="1">
      <c r="B18" s="16" t="str">
        <f>IF(AND(PeriodStart&lt;&gt;0,MonthlyTimeSheet1214161820[[#This Row],[Date]]&lt;&gt;""),TEXT(WEEKDAY(MonthlyTimeSheet1214161820[Date]),"dddd"),"")</f>
        <v>Friday</v>
      </c>
      <c r="C18" s="8">
        <f>IF(PeriodStart&lt;&gt;0,PeriodStart+7,"")</f>
        <v>42986</v>
      </c>
      <c r="D18" s="11" t="s">
        <v>14</v>
      </c>
      <c r="E18"/>
      <c r="F18" s="16"/>
    </row>
    <row r="19" spans="2:6" s="2" customFormat="1" ht="23.25" customHeight="1">
      <c r="B19" s="16" t="str">
        <f>IF(AND(PeriodStart&lt;&gt;0,MonthlyTimeSheet1214161820[[#This Row],[Date]]&lt;&gt;""),TEXT(WEEKDAY(MonthlyTimeSheet1214161820[Date]),"dddd"),"")</f>
        <v>Saturday</v>
      </c>
      <c r="C19" s="8">
        <f>IF(PeriodStart&lt;&gt;0,PeriodStart+8,"")</f>
        <v>42987</v>
      </c>
      <c r="D19" s="11" t="s">
        <v>13</v>
      </c>
      <c r="E19"/>
      <c r="F19" s="16"/>
    </row>
    <row r="20" spans="2:6" s="2" customFormat="1" ht="23.25" customHeight="1">
      <c r="B20" s="16" t="str">
        <f>IF(AND(PeriodStart&lt;&gt;0,MonthlyTimeSheet1214161820[[#This Row],[Date]]&lt;&gt;""),TEXT(WEEKDAY(MonthlyTimeSheet1214161820[Date]),"dddd"),"")</f>
        <v>Sunday</v>
      </c>
      <c r="C20" s="8">
        <f>IF(PeriodStart&lt;&gt;0,PeriodStart+9,"")</f>
        <v>42988</v>
      </c>
      <c r="D20" s="11"/>
      <c r="E20"/>
      <c r="F20" s="16"/>
    </row>
    <row r="21" spans="2:6" s="2" customFormat="1" ht="23.25" customHeight="1">
      <c r="B21" s="16" t="str">
        <f>IF(AND(PeriodStart&lt;&gt;0,MonthlyTimeSheet1214161820[[#This Row],[Date]]&lt;&gt;""),TEXT(WEEKDAY(MonthlyTimeSheet1214161820[Date]),"dddd"),"")</f>
        <v>Monday</v>
      </c>
      <c r="C21" s="8">
        <f>IF(PeriodStart&lt;&gt;0,PeriodStart+10,"")</f>
        <v>42989</v>
      </c>
      <c r="D21" s="11"/>
      <c r="E21"/>
      <c r="F21" s="16"/>
    </row>
    <row r="22" spans="2:6" s="2" customFormat="1" ht="23.25" customHeight="1">
      <c r="B22" s="16" t="str">
        <f>IF(AND(PeriodStart&lt;&gt;0,MonthlyTimeSheet1214161820[[#This Row],[Date]]&lt;&gt;""),TEXT(WEEKDAY(MonthlyTimeSheet1214161820[Date]),"dddd"),"")</f>
        <v>Tuesday</v>
      </c>
      <c r="C22" s="8">
        <f>IF(PeriodStart&lt;&gt;0,PeriodStart+11,"")</f>
        <v>42990</v>
      </c>
      <c r="D22" s="11"/>
      <c r="E22"/>
      <c r="F22" s="16"/>
    </row>
    <row r="23" spans="2:6" s="2" customFormat="1" ht="23.25" customHeight="1">
      <c r="B23" s="16" t="str">
        <f>IF(AND(PeriodStart&lt;&gt;0,MonthlyTimeSheet1214161820[[#This Row],[Date]]&lt;&gt;""),TEXT(WEEKDAY(MonthlyTimeSheet1214161820[Date]),"dddd"),"")</f>
        <v>Wednesday</v>
      </c>
      <c r="C23" s="8">
        <f>IF(PeriodStart&lt;&gt;0,PeriodStart+12,"")</f>
        <v>42991</v>
      </c>
      <c r="D23" s="11"/>
      <c r="E23"/>
      <c r="F23" s="16"/>
    </row>
    <row r="24" spans="2:6" s="2" customFormat="1" ht="23.25" customHeight="1">
      <c r="B24" s="16" t="str">
        <f>IF(AND(PeriodStart&lt;&gt;0,MonthlyTimeSheet1214161820[[#This Row],[Date]]&lt;&gt;""),TEXT(WEEKDAY(MonthlyTimeSheet1214161820[Date]),"dddd"),"")</f>
        <v>Thursday</v>
      </c>
      <c r="C24" s="8">
        <f>IF(PeriodStart&lt;&gt;0,PeriodStart+13,"")</f>
        <v>42992</v>
      </c>
      <c r="D24" s="11"/>
      <c r="E24"/>
      <c r="F24" s="16"/>
    </row>
    <row r="25" spans="2:6" s="2" customFormat="1" ht="23.25" customHeight="1">
      <c r="B25" s="16" t="str">
        <f>IF(AND(PeriodStart&lt;&gt;0,MonthlyTimeSheet1214161820[[#This Row],[Date]]&lt;&gt;""),TEXT(WEEKDAY(MonthlyTimeSheet1214161820[Date]),"dddd"),"")</f>
        <v>Friday</v>
      </c>
      <c r="C25" s="8">
        <f>IF(PeriodStart&lt;&gt;0,PeriodStart+14,"")</f>
        <v>42993</v>
      </c>
      <c r="D25" s="11"/>
      <c r="E25"/>
      <c r="F25" s="16"/>
    </row>
    <row r="26" spans="2:6" s="2" customFormat="1" ht="23.25" customHeight="1">
      <c r="B26" s="16" t="str">
        <f>IF(AND(PeriodStart&lt;&gt;0,MonthlyTimeSheet1214161820[[#This Row],[Date]]&lt;&gt;""),TEXT(WEEKDAY(MonthlyTimeSheet1214161820[Date]),"dddd"),"")</f>
        <v>Saturday</v>
      </c>
      <c r="C26" s="8">
        <f>IF(PeriodStart&lt;&gt;0,PeriodStart+15,"")</f>
        <v>42994</v>
      </c>
      <c r="D26" s="11"/>
      <c r="E26"/>
      <c r="F26" s="16"/>
    </row>
    <row r="27" spans="2:6" s="2" customFormat="1" ht="23.25" customHeight="1">
      <c r="B27" s="16" t="str">
        <f>IF(AND(PeriodStart&lt;&gt;0,MonthlyTimeSheet1214161820[[#This Row],[Date]]&lt;&gt;""),TEXT(WEEKDAY(MonthlyTimeSheet1214161820[Date]),"dddd"),"")</f>
        <v>Sunday</v>
      </c>
      <c r="C27" s="8">
        <f>IF(PeriodStart&lt;&gt;0,PeriodStart+16,"")</f>
        <v>42995</v>
      </c>
      <c r="D27" s="11"/>
      <c r="E27"/>
      <c r="F27" s="16"/>
    </row>
    <row r="28" spans="2:6" s="2" customFormat="1" ht="23.25" customHeight="1">
      <c r="B28" s="16" t="str">
        <f>IF(AND(PeriodStart&lt;&gt;0,MonthlyTimeSheet1214161820[[#This Row],[Date]]&lt;&gt;""),TEXT(WEEKDAY(MonthlyTimeSheet1214161820[Date]),"dddd"),"")</f>
        <v>Monday</v>
      </c>
      <c r="C28" s="8">
        <f>IF(PeriodStart&lt;&gt;0,PeriodStart+17,"")</f>
        <v>42996</v>
      </c>
      <c r="D28" s="11"/>
      <c r="E28"/>
      <c r="F28" s="16"/>
    </row>
    <row r="29" spans="2:6" s="2" customFormat="1" ht="23.25" customHeight="1">
      <c r="B29" s="16" t="str">
        <f>IF(AND(PeriodStart&lt;&gt;0,MonthlyTimeSheet1214161820[[#This Row],[Date]]&lt;&gt;""),TEXT(WEEKDAY(MonthlyTimeSheet1214161820[Date]),"dddd"),"")</f>
        <v>Tuesday</v>
      </c>
      <c r="C29" s="8">
        <f>IF(PeriodStart&lt;&gt;0,PeriodStart+18,"")</f>
        <v>42997</v>
      </c>
      <c r="D29" s="11"/>
      <c r="E29"/>
      <c r="F29" s="16"/>
    </row>
    <row r="30" spans="2:6" s="2" customFormat="1" ht="23.25" customHeight="1">
      <c r="B30" s="16" t="str">
        <f>IF(AND(PeriodStart&lt;&gt;0,MonthlyTimeSheet1214161820[[#This Row],[Date]]&lt;&gt;""),TEXT(WEEKDAY(MonthlyTimeSheet1214161820[Date]),"dddd"),"")</f>
        <v>Thursday</v>
      </c>
      <c r="C30" s="8">
        <f>IF(PeriodStart&lt;&gt;0,PeriodStart+20,"")</f>
        <v>42999</v>
      </c>
      <c r="D30" s="11"/>
      <c r="E30"/>
      <c r="F30" s="16"/>
    </row>
    <row r="31" spans="2:6" s="2" customFormat="1" ht="23.25" customHeight="1">
      <c r="B31" s="16" t="str">
        <f>IF(AND(PeriodStart&lt;&gt;0,MonthlyTimeSheet1214161820[[#This Row],[Date]]&lt;&gt;""),TEXT(WEEKDAY(MonthlyTimeSheet1214161820[Date]),"dddd"),"")</f>
        <v>Friday</v>
      </c>
      <c r="C31" s="8">
        <f>IF(PeriodStart&lt;&gt;0,PeriodStart+21,"")</f>
        <v>43000</v>
      </c>
      <c r="D31" s="11"/>
      <c r="E31"/>
      <c r="F31" s="16"/>
    </row>
    <row r="32" spans="2:6" s="2" customFormat="1" ht="23.25" customHeight="1">
      <c r="B32" s="16" t="str">
        <f>IF(AND(PeriodStart&lt;&gt;0,MonthlyTimeSheet1214161820[[#This Row],[Date]]&lt;&gt;""),TEXT(WEEKDAY(MonthlyTimeSheet1214161820[Date]),"dddd"),"")</f>
        <v>Saturday</v>
      </c>
      <c r="C32" s="8">
        <f>IF(PeriodStart&lt;&gt;0,PeriodStart+22,"")</f>
        <v>43001</v>
      </c>
      <c r="D32" s="11"/>
      <c r="E32"/>
      <c r="F32" s="16"/>
    </row>
    <row r="33" spans="2:6" s="2" customFormat="1" ht="23.25" customHeight="1">
      <c r="B33" s="16" t="str">
        <f>IF(AND(PeriodStart&lt;&gt;0,MonthlyTimeSheet1214161820[[#This Row],[Date]]&lt;&gt;""),TEXT(WEEKDAY(MonthlyTimeSheet1214161820[Date]),"dddd"),"")</f>
        <v>Sunday</v>
      </c>
      <c r="C33" s="8">
        <f>IF(PeriodStart&lt;&gt;0,PeriodStart+23,"")</f>
        <v>43002</v>
      </c>
      <c r="D33" s="11"/>
      <c r="E33"/>
      <c r="F33" s="16"/>
    </row>
    <row r="34" spans="2:6" s="2" customFormat="1" ht="23.25" customHeight="1">
      <c r="B34" s="16" t="str">
        <f>IF(AND(PeriodStart&lt;&gt;0,MonthlyTimeSheet1214161820[[#This Row],[Date]]&lt;&gt;""),TEXT(WEEKDAY(MonthlyTimeSheet1214161820[Date]),"dddd"),"")</f>
        <v>Monday</v>
      </c>
      <c r="C34" s="8">
        <f>IF(PeriodStart&lt;&gt;0,PeriodStart+24,"")</f>
        <v>43003</v>
      </c>
      <c r="D34" s="11"/>
      <c r="E34"/>
      <c r="F34" s="16"/>
    </row>
    <row r="35" spans="2:6" s="2" customFormat="1" ht="23.25" customHeight="1">
      <c r="B35" s="16" t="str">
        <f>IF(AND(PeriodStart&lt;&gt;0,MonthlyTimeSheet1214161820[[#This Row],[Date]]&lt;&gt;""),TEXT(WEEKDAY(MonthlyTimeSheet1214161820[Date]),"dddd"),"")</f>
        <v>Tuesday</v>
      </c>
      <c r="C35" s="8">
        <f>IF(PeriodStart&lt;&gt;0,PeriodStart+25,"")</f>
        <v>43004</v>
      </c>
      <c r="D35" s="11"/>
      <c r="E35"/>
      <c r="F35" s="16"/>
    </row>
    <row r="36" spans="2:6" s="2" customFormat="1" ht="23.25" customHeight="1">
      <c r="B36" s="11" t="str">
        <f>IF(AND(PeriodStart&lt;&gt;0,MonthlyTimeSheet1214161820[[#This Row],[Date]]&lt;&gt;""),TEXT(WEEKDAY(MonthlyTimeSheet1214161820[Date]),"dddd"),"")</f>
        <v>Wednesday</v>
      </c>
      <c r="C36" s="8">
        <f>IF(PeriodStart&lt;&gt;0,PeriodStart+26,"")</f>
        <v>43005</v>
      </c>
      <c r="D36" s="11"/>
      <c r="E36"/>
      <c r="F36" s="16"/>
    </row>
    <row r="37" spans="2:6" customFormat="1" ht="18.75" customHeight="1">
      <c r="B37" s="11" t="str">
        <f>IF(AND(PeriodStart&lt;&gt;0,MonthlyTimeSheet1214161820[[#This Row],[Date]]&lt;&gt;""),TEXT(WEEKDAY(MonthlyTimeSheet1214161820[Date]),"dddd"),"")</f>
        <v>Thursday</v>
      </c>
      <c r="C37" s="8">
        <f>IF(PeriodStart&lt;&gt;0,PeriodStart+27,"")</f>
        <v>43006</v>
      </c>
      <c r="D37" s="11"/>
      <c r="F37" s="16"/>
    </row>
    <row r="38" spans="2:6" customFormat="1" ht="18.75" customHeight="1">
      <c r="B38" s="11" t="str">
        <f>IF(AND(PeriodStart&lt;&gt;0,MonthlyTimeSheet1214161820[[#This Row],[Date]]&lt;&gt;""),TEXT(WEEKDAY(MonthlyTimeSheet1214161820[Date]),"dddd"),"")</f>
        <v>Friday</v>
      </c>
      <c r="C38" s="8">
        <f>IF(PeriodStart&lt;&gt;0,IF(PeriodStart+28&lt;=DATE(YEAR(PeriodStart),MONTH(PeriodStart)+1,0),PeriodStart+28,""),"")</f>
        <v>43007</v>
      </c>
      <c r="D38" s="11"/>
      <c r="F38" s="16"/>
    </row>
    <row r="39" spans="2:6" customFormat="1" ht="18.75" customHeight="1">
      <c r="B39" s="11" t="str">
        <f>IF(AND(PeriodStart&lt;&gt;0,MonthlyTimeSheet1214161820[[#This Row],[Date]]&lt;&gt;""),TEXT(WEEKDAY(MonthlyTimeSheet1214161820[Date]),"dddd"),"")</f>
        <v>Saturday</v>
      </c>
      <c r="C39" s="8">
        <f>IF(PeriodStart&lt;&gt;0,IF(PeriodStart+29&lt;=DATE(YEAR(PeriodStart),MONTH(PeriodStart)+1,0),PeriodStart+29,""),"")</f>
        <v>43008</v>
      </c>
      <c r="D39" s="11"/>
      <c r="F39" s="16"/>
    </row>
    <row r="40" spans="2:6" customFormat="1" ht="18.75" customHeight="1">
      <c r="B40" s="11" t="str">
        <f>IF(AND(PeriodStart&lt;&gt;0,MonthlyTimeSheet1214161820[[#This Row],[Date]]&lt;&gt;""),TEXT(WEEKDAY(MonthlyTimeSheet1214161820[Date]),"dddd"),"")</f>
        <v/>
      </c>
      <c r="C40" s="8" t="str">
        <f>IF(PeriodStart&lt;&gt;0,IF(PeriodStart+30&lt;=DATE(YEAR(PeriodStart),MONTH(PeriodStart)+1,0),PeriodStart+30,""),"")</f>
        <v/>
      </c>
      <c r="D40" s="11"/>
      <c r="F40" s="16"/>
    </row>
    <row r="41" spans="2:6" customFormat="1" ht="27" customHeight="1">
      <c r="B41" s="11" t="s">
        <v>1</v>
      </c>
      <c r="C41" s="9"/>
      <c r="D41" s="11"/>
      <c r="E41" s="11"/>
      <c r="F41" s="12">
        <f>SUBTOTAL(109,MonthlyTimeSheet1214161820[Total hours])</f>
        <v>9.25</v>
      </c>
    </row>
    <row r="42" spans="2:6" customFormat="1" ht="48" customHeight="1">
      <c r="B42" s="5"/>
      <c r="C42" s="5"/>
      <c r="D42" s="5"/>
      <c r="F42" s="14"/>
    </row>
    <row r="43" spans="2:6" customFormat="1">
      <c r="B43" s="13" t="s">
        <v>23</v>
      </c>
      <c r="C43" s="13"/>
      <c r="D43" s="13"/>
      <c r="E43" s="3"/>
      <c r="F43" s="15" t="s">
        <v>2</v>
      </c>
    </row>
    <row r="44" spans="2:6" customFormat="1" ht="48" customHeight="1">
      <c r="B44" s="5"/>
      <c r="C44" s="5"/>
      <c r="D44" s="5"/>
      <c r="E44" s="5"/>
      <c r="F44" s="14"/>
    </row>
    <row r="45" spans="2:6" customFormat="1">
      <c r="B45" s="13" t="s">
        <v>24</v>
      </c>
      <c r="C45" s="13"/>
      <c r="D45" s="13"/>
      <c r="E45" s="3"/>
      <c r="F45" s="15" t="s">
        <v>2</v>
      </c>
    </row>
    <row r="46" spans="2:6" customFormat="1"/>
    <row r="47" spans="2:6" customFormat="1"/>
    <row r="48" spans="2:6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spans="2:6" customFormat="1"/>
    <row r="114" spans="2:6" customFormat="1"/>
    <row r="115" spans="2:6" customFormat="1"/>
    <row r="116" spans="2:6" customFormat="1"/>
    <row r="117" spans="2:6" customFormat="1"/>
    <row r="118" spans="2:6" customFormat="1"/>
    <row r="119" spans="2:6" customFormat="1"/>
    <row r="120" spans="2:6" customFormat="1"/>
    <row r="121" spans="2:6" customFormat="1"/>
    <row r="122" spans="2:6" customFormat="1"/>
    <row r="123" spans="2:6" customFormat="1"/>
    <row r="124" spans="2:6" customFormat="1"/>
    <row r="125" spans="2:6" customFormat="1"/>
    <row r="126" spans="2:6" customFormat="1"/>
    <row r="127" spans="2:6" customFormat="1"/>
    <row r="128" spans="2:6">
      <c r="B128"/>
      <c r="C128"/>
      <c r="D128"/>
      <c r="E128"/>
      <c r="F128"/>
    </row>
    <row r="129" spans="2:6">
      <c r="B129"/>
      <c r="C129"/>
      <c r="D129"/>
      <c r="E129"/>
      <c r="F129"/>
    </row>
    <row r="130" spans="2:6">
      <c r="B130"/>
      <c r="C130"/>
      <c r="D130"/>
      <c r="E130"/>
      <c r="F130"/>
    </row>
    <row r="131" spans="2:6">
      <c r="B131"/>
      <c r="C131"/>
      <c r="D131"/>
      <c r="E131"/>
      <c r="F131"/>
    </row>
    <row r="132" spans="2:6">
      <c r="B132"/>
      <c r="C132"/>
      <c r="D132"/>
      <c r="E132"/>
      <c r="F132"/>
    </row>
    <row r="133" spans="2:6">
      <c r="B133"/>
      <c r="C133"/>
      <c r="D133"/>
      <c r="E133"/>
      <c r="F133"/>
    </row>
    <row r="134" spans="2:6">
      <c r="B134"/>
      <c r="C134"/>
      <c r="D134"/>
      <c r="E134"/>
      <c r="F134"/>
    </row>
    <row r="135" spans="2:6">
      <c r="B135"/>
      <c r="C135"/>
      <c r="D135"/>
      <c r="E135"/>
      <c r="F135"/>
    </row>
    <row r="136" spans="2:6">
      <c r="B136"/>
      <c r="C136"/>
      <c r="D136"/>
      <c r="E136"/>
      <c r="F136"/>
    </row>
    <row r="137" spans="2:6">
      <c r="B137"/>
      <c r="C137"/>
      <c r="D137"/>
      <c r="E137"/>
      <c r="F137"/>
    </row>
  </sheetData>
  <mergeCells count="3">
    <mergeCell ref="B1:F1"/>
    <mergeCell ref="B2:F2"/>
    <mergeCell ref="B3:F3"/>
  </mergeCells>
  <dataValidations count="2">
    <dataValidation type="list" allowBlank="1" showInputMessage="1" showErrorMessage="1" error="If you need to add a new Client to this list you can add new list items to the Client Lookup table on the worksheet named Lookup Lists." sqref="E11:E40">
      <formula1>ClientList</formula1>
    </dataValidation>
    <dataValidation type="list" allowBlank="1" showInputMessage="1" showErrorMessage="1" errorTitle="Invaild Selection" error="If you need to add a new Project Code to this list you can add new list items to the Project Code Lookup table on the worksheet named Lookup Lists." sqref="D11:D40">
      <formula1>ProjectList</formula1>
    </dataValidation>
  </dataValidations>
  <printOptions horizontalCentered="1"/>
  <pageMargins left="0.5" right="0.5" top="0.75" bottom="0" header="0.5" footer="0"/>
  <pageSetup orientation="portrait" horizontalDpi="4294967292" verticalDpi="4294967292"/>
  <headerFooter alignWithMargins="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60</vt:i4>
      </vt:variant>
    </vt:vector>
  </HeadingPairs>
  <TitlesOfParts>
    <vt:vector size="73" baseType="lpstr">
      <vt:lpstr>January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September 2017</vt:lpstr>
      <vt:lpstr>October 2017</vt:lpstr>
      <vt:lpstr>November 2017</vt:lpstr>
      <vt:lpstr>December 2017</vt:lpstr>
      <vt:lpstr>Lookup Lists</vt:lpstr>
      <vt:lpstr>'August 2017'!ClientList</vt:lpstr>
      <vt:lpstr>'December 2017'!ClientList</vt:lpstr>
      <vt:lpstr>'February 2017'!ClientList</vt:lpstr>
      <vt:lpstr>'January 2017'!ClientList</vt:lpstr>
      <vt:lpstr>'July 2017'!ClientList</vt:lpstr>
      <vt:lpstr>'June 2017'!ClientList</vt:lpstr>
      <vt:lpstr>'March 2017'!ClientList</vt:lpstr>
      <vt:lpstr>'May 2017'!ClientList</vt:lpstr>
      <vt:lpstr>'November 2017'!ClientList</vt:lpstr>
      <vt:lpstr>'October 2017'!ClientList</vt:lpstr>
      <vt:lpstr>'September 2017'!ClientList</vt:lpstr>
      <vt:lpstr>ClientList</vt:lpstr>
      <vt:lpstr>'April 2017'!HourlyRate</vt:lpstr>
      <vt:lpstr>'August 2017'!HourlyRate</vt:lpstr>
      <vt:lpstr>'December 2017'!HourlyRate</vt:lpstr>
      <vt:lpstr>'February 2017'!HourlyRate</vt:lpstr>
      <vt:lpstr>'January 2017'!HourlyRate</vt:lpstr>
      <vt:lpstr>'July 2017'!HourlyRate</vt:lpstr>
      <vt:lpstr>'June 2017'!HourlyRate</vt:lpstr>
      <vt:lpstr>'March 2017'!HourlyRate</vt:lpstr>
      <vt:lpstr>'May 2017'!HourlyRate</vt:lpstr>
      <vt:lpstr>'November 2017'!HourlyRate</vt:lpstr>
      <vt:lpstr>'October 2017'!HourlyRate</vt:lpstr>
      <vt:lpstr>'September 2017'!HourlyRate</vt:lpstr>
      <vt:lpstr>'April 2017'!MinHours</vt:lpstr>
      <vt:lpstr>'August 2017'!MinHours</vt:lpstr>
      <vt:lpstr>'December 2017'!MinHours</vt:lpstr>
      <vt:lpstr>'February 2017'!MinHours</vt:lpstr>
      <vt:lpstr>'January 2017'!MinHours</vt:lpstr>
      <vt:lpstr>'July 2017'!MinHours</vt:lpstr>
      <vt:lpstr>'June 2017'!MinHours</vt:lpstr>
      <vt:lpstr>'March 2017'!MinHours</vt:lpstr>
      <vt:lpstr>'May 2017'!MinHours</vt:lpstr>
      <vt:lpstr>'November 2017'!MinHours</vt:lpstr>
      <vt:lpstr>'October 2017'!MinHours</vt:lpstr>
      <vt:lpstr>'September 2017'!MinHours</vt:lpstr>
      <vt:lpstr>'April 2017'!PeriodStart</vt:lpstr>
      <vt:lpstr>'August 2017'!PeriodStart</vt:lpstr>
      <vt:lpstr>'December 2017'!PeriodStart</vt:lpstr>
      <vt:lpstr>'February 2017'!PeriodStart</vt:lpstr>
      <vt:lpstr>'January 2017'!PeriodStart</vt:lpstr>
      <vt:lpstr>'July 2017'!PeriodStart</vt:lpstr>
      <vt:lpstr>'June 2017'!PeriodStart</vt:lpstr>
      <vt:lpstr>'March 2017'!PeriodStart</vt:lpstr>
      <vt:lpstr>'May 2017'!PeriodStart</vt:lpstr>
      <vt:lpstr>'November 2017'!PeriodStart</vt:lpstr>
      <vt:lpstr>'October 2017'!PeriodStart</vt:lpstr>
      <vt:lpstr>'September 2017'!PeriodStart</vt:lpstr>
      <vt:lpstr>'August 2017'!ProjectList</vt:lpstr>
      <vt:lpstr>'December 2017'!ProjectList</vt:lpstr>
      <vt:lpstr>'February 2017'!ProjectList</vt:lpstr>
      <vt:lpstr>'January 2017'!ProjectList</vt:lpstr>
      <vt:lpstr>'July 2017'!ProjectList</vt:lpstr>
      <vt:lpstr>'June 2017'!ProjectList</vt:lpstr>
      <vt:lpstr>'March 2017'!ProjectList</vt:lpstr>
      <vt:lpstr>'May 2017'!ProjectList</vt:lpstr>
      <vt:lpstr>'November 2017'!ProjectList</vt:lpstr>
      <vt:lpstr>'October 2017'!ProjectList</vt:lpstr>
      <vt:lpstr>'September 2017'!ProjectList</vt:lpstr>
      <vt:lpstr>ProjectList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Farmer, Jonathan</dc:creator>
  <cp:keywords/>
  <dc:description/>
  <cp:lastModifiedBy>Farmer, Jonathan</cp:lastModifiedBy>
  <cp:lastPrinted>2010-04-22T18:10:28Z</cp:lastPrinted>
  <dcterms:created xsi:type="dcterms:W3CDTF">2000-08-25T01:59:39Z</dcterms:created>
  <dcterms:modified xsi:type="dcterms:W3CDTF">2017-01-11T20:42:26Z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TC060888841033</vt:lpwstr>
  </property>
</Properties>
</file>